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7"/>
  <workbookPr/>
  <mc:AlternateContent xmlns:mc="http://schemas.openxmlformats.org/markup-compatibility/2006">
    <mc:Choice Requires="x15">
      <x15ac:absPath xmlns:x15ac="http://schemas.microsoft.com/office/spreadsheetml/2010/11/ac" url="/Users/majaradosavljevic/Documents/1 - RCF/TENDER DOSSIERS/KCF/KCF 200002/WORKS/"/>
    </mc:Choice>
  </mc:AlternateContent>
  <xr:revisionPtr revIDLastSave="0" documentId="13_ncr:1_{822F34C7-4D34-2D46-B57E-1B815DFBD58C}" xr6:coauthVersionLast="47" xr6:coauthVersionMax="47" xr10:uidLastSave="{00000000-0000-0000-0000-000000000000}"/>
  <bookViews>
    <workbookView xWindow="0" yWindow="500" windowWidth="23020" windowHeight="9160" firstSheet="1" activeTab="2" xr2:uid="{00000000-000D-0000-FFFF-FFFF00000000}"/>
  </bookViews>
  <sheets>
    <sheet name="Cover Page" sheetId="13" r:id="rId1"/>
    <sheet name="General on BoQ" sheetId="14" r:id="rId2"/>
    <sheet name="Rikapitulimi " sheetId="12" r:id="rId3"/>
    <sheet name="Punime Ndertimore" sheetId="8" r:id="rId4"/>
    <sheet name="Punime Hidraulike" sheetId="11" r:id="rId5"/>
    <sheet name="Punime Elektrike" sheetId="9" r:id="rId6"/>
    <sheet name="Punime Mekanike"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2" l="1"/>
  <c r="F20" i="10"/>
  <c r="F19" i="10"/>
  <c r="F18" i="10"/>
  <c r="F17" i="10"/>
  <c r="F15" i="10"/>
  <c r="F16" i="10" s="1"/>
  <c r="F14" i="10"/>
  <c r="F13" i="10"/>
  <c r="F12" i="10"/>
  <c r="F11" i="10"/>
  <c r="F10" i="10"/>
  <c r="F9" i="10"/>
  <c r="F8" i="10"/>
  <c r="F7" i="10"/>
  <c r="F6" i="10"/>
  <c r="F5" i="10"/>
  <c r="F4" i="10"/>
  <c r="F79" i="9"/>
  <c r="F78" i="9"/>
  <c r="F77" i="9"/>
  <c r="F76" i="9"/>
  <c r="F75" i="9"/>
  <c r="F74" i="9"/>
  <c r="F73" i="9"/>
  <c r="F72" i="9"/>
  <c r="F71" i="9"/>
  <c r="F70" i="9"/>
  <c r="F69" i="9"/>
  <c r="F68" i="9"/>
  <c r="F65" i="9"/>
  <c r="F64" i="9"/>
  <c r="F63" i="9"/>
  <c r="F62" i="9"/>
  <c r="F61" i="9"/>
  <c r="F60" i="9"/>
  <c r="F59" i="9"/>
  <c r="F58" i="9"/>
  <c r="F57" i="9"/>
  <c r="F53" i="9"/>
  <c r="F52" i="9"/>
  <c r="F51" i="9"/>
  <c r="F50" i="9"/>
  <c r="F49" i="9"/>
  <c r="F46" i="9"/>
  <c r="F45" i="9"/>
  <c r="F44" i="9"/>
  <c r="F42" i="9"/>
  <c r="F41" i="9"/>
  <c r="F40" i="9"/>
  <c r="F39" i="9"/>
  <c r="F36" i="9"/>
  <c r="F35" i="9"/>
  <c r="F34" i="9"/>
  <c r="F33" i="9"/>
  <c r="F32" i="9"/>
  <c r="F31" i="9"/>
  <c r="F28" i="9"/>
  <c r="F27" i="9"/>
  <c r="F26" i="9"/>
  <c r="F25" i="9"/>
  <c r="F24" i="9"/>
  <c r="F23" i="9"/>
  <c r="F22" i="9"/>
  <c r="F21" i="9"/>
  <c r="F20" i="9"/>
  <c r="F19" i="9"/>
  <c r="F18" i="9"/>
  <c r="F17" i="9"/>
  <c r="F16" i="9"/>
  <c r="F15" i="9"/>
  <c r="F14" i="9"/>
  <c r="F13" i="9"/>
  <c r="F10" i="9"/>
  <c r="F9" i="9"/>
  <c r="F8" i="9"/>
  <c r="F7" i="9"/>
  <c r="F6" i="9"/>
  <c r="F5" i="9"/>
  <c r="F39" i="11"/>
  <c r="F41" i="11" s="1"/>
  <c r="F33" i="11"/>
  <c r="F32" i="11"/>
  <c r="F13" i="11"/>
  <c r="F35" i="11"/>
  <c r="F34" i="11"/>
  <c r="F30" i="11"/>
  <c r="F29" i="11"/>
  <c r="F28" i="11"/>
  <c r="F36" i="11" s="1"/>
  <c r="F27" i="11"/>
  <c r="F23" i="11"/>
  <c r="F21" i="11"/>
  <c r="F19" i="11"/>
  <c r="F18" i="11"/>
  <c r="F17" i="11"/>
  <c r="F16" i="11"/>
  <c r="F24" i="11" s="1"/>
  <c r="F12" i="11"/>
  <c r="F11" i="11"/>
  <c r="F8" i="11"/>
  <c r="F7" i="11"/>
  <c r="F6" i="11"/>
  <c r="F5" i="11"/>
  <c r="F102" i="8"/>
  <c r="F103" i="8" s="1"/>
  <c r="F120" i="8" s="1"/>
  <c r="F97" i="8"/>
  <c r="F96" i="8"/>
  <c r="F91" i="8"/>
  <c r="F90" i="8"/>
  <c r="F92" i="8" s="1"/>
  <c r="F118" i="8" s="1"/>
  <c r="F85" i="8"/>
  <c r="F84" i="8"/>
  <c r="F79" i="8"/>
  <c r="F78" i="8"/>
  <c r="F77" i="8"/>
  <c r="F76" i="8"/>
  <c r="F73" i="8"/>
  <c r="F66" i="8"/>
  <c r="F65" i="8"/>
  <c r="F67" i="8" s="1"/>
  <c r="F115" i="8" s="1"/>
  <c r="F60" i="8"/>
  <c r="F59" i="8"/>
  <c r="F58" i="8"/>
  <c r="F57" i="8"/>
  <c r="F56" i="8"/>
  <c r="F51" i="8"/>
  <c r="F52" i="8" s="1"/>
  <c r="F113" i="8" s="1"/>
  <c r="F46" i="8"/>
  <c r="F45" i="8"/>
  <c r="F40" i="8"/>
  <c r="F41" i="8" s="1"/>
  <c r="F111" i="8" s="1"/>
  <c r="F35" i="8"/>
  <c r="F36" i="8" s="1"/>
  <c r="F110" i="8" s="1"/>
  <c r="F31" i="8"/>
  <c r="F32" i="8" s="1"/>
  <c r="F109" i="8" s="1"/>
  <c r="F26" i="8"/>
  <c r="F25" i="8"/>
  <c r="F24" i="8"/>
  <c r="F23" i="8"/>
  <c r="F22" i="8"/>
  <c r="F21" i="8"/>
  <c r="F20" i="8"/>
  <c r="F15" i="8"/>
  <c r="F14" i="8"/>
  <c r="F13" i="8"/>
  <c r="F12" i="8"/>
  <c r="F11" i="8"/>
  <c r="F10" i="8"/>
  <c r="F5" i="8"/>
  <c r="F6" i="8" s="1"/>
  <c r="F106" i="8" s="1"/>
  <c r="F16" i="8" l="1"/>
  <c r="F107" i="8" s="1"/>
  <c r="F98" i="8"/>
  <c r="F119" i="8" s="1"/>
  <c r="F21" i="10"/>
  <c r="C9" i="12" s="1"/>
  <c r="F37" i="9"/>
  <c r="F66" i="9"/>
  <c r="F11" i="9"/>
  <c r="F80" i="9"/>
  <c r="F47" i="9"/>
  <c r="F54" i="9"/>
  <c r="F55" i="9" s="1"/>
  <c r="F9" i="11"/>
  <c r="F42" i="11" s="1"/>
  <c r="C7" i="12" s="1"/>
  <c r="F86" i="8"/>
  <c r="F117" i="8" s="1"/>
  <c r="F27" i="8"/>
  <c r="F108" i="8" s="1"/>
  <c r="F47" i="8"/>
  <c r="F112" i="8" s="1"/>
  <c r="F61" i="8"/>
  <c r="F114" i="8" s="1"/>
  <c r="F80" i="8"/>
  <c r="F116" i="8" s="1"/>
  <c r="C84" i="9" l="1"/>
  <c r="C8" i="12" s="1"/>
  <c r="F121" i="8"/>
  <c r="C6" i="12" s="1"/>
  <c r="C14" i="12" l="1"/>
</calcChain>
</file>

<file path=xl/sharedStrings.xml><?xml version="1.0" encoding="utf-8"?>
<sst xmlns="http://schemas.openxmlformats.org/spreadsheetml/2006/main" count="528" uniqueCount="313">
  <si>
    <t>NJËSIA</t>
  </si>
  <si>
    <t>SASIA</t>
  </si>
  <si>
    <t>SHUMA</t>
  </si>
  <si>
    <t>copë</t>
  </si>
  <si>
    <t>komplet</t>
  </si>
  <si>
    <t>PUNËT E ARMIMIT</t>
  </si>
  <si>
    <t>kg</t>
  </si>
  <si>
    <t>PUNËT E NGJYROSJES</t>
  </si>
  <si>
    <t>m'</t>
  </si>
  <si>
    <t>Sasia</t>
  </si>
  <si>
    <t>A</t>
  </si>
  <si>
    <t>B</t>
  </si>
  <si>
    <t>TOKËZIMI DHE RRUFEPRITËSI</t>
  </si>
  <si>
    <t>m</t>
  </si>
  <si>
    <t>%</t>
  </si>
  <si>
    <t>Kërkesat e përgjithshme me BoQ</t>
  </si>
  <si>
    <t>Kjo BoQ parashikon furnizimin  dhe instalimin e materialit  të listuar nga Artikujt dhe materialit tjeterl të papërcaktuar që kërkohet për fabrikimin dhe instalimin e plotë siç thuhet në artikull, testimin dhe vënien në punë, si dhe sjelljen në gjendjen e duhur origjinale të vendeve të dëmtuara në punimet dhe ndërtimet e kryera tashmë. Të gjitha materialet e përdorura duhet të jenë të cilësisë së klasit të parë dhe të plotësojnë standardet.</t>
  </si>
  <si>
    <t>Punimet duhet të kryhen nga një fuqi punëtore profesionale, dhe në përputhje të plotë me rregulloret teknike në fuqi për të njëjtat lloje të punës.</t>
  </si>
  <si>
    <t>Çmimi përfshin çmimin e materialeve, kostot e punës dhe të gjitha taksat dhe kontributet mbi materialet. Çmimi përfshin përgatitjen e të gjithë dokumentacionit të mundshëm të punishtes, testimin dhe vënien në punë të të gjithë elementëve të instalimit të renditur sipas pozicionit. Prodhuesit e pajisjeve të listuara nuk janë ekskluzive.</t>
  </si>
  <si>
    <t>Kontraktuesi mund të instalojë pajisje ose materiale të tjera, por me kusht që pajisja ose materiali të ketë të njëjtat karakteristika elektrike dhe strukturore me ato të listuara, gjë që konfirmohet nga një ekspert - autoriteti mbikëqyrës..</t>
  </si>
  <si>
    <t>Furnizoni të gjithë materialin e nevojshëm dhe bëni të gjitha instalimet në çdo gjë sipas rregulloreve ne fuqi, dokumentacionit grafik të bashkangjitur, shpjegimit teknik dhe kushteve.</t>
  </si>
  <si>
    <t>Pozicionet e dhëna në tekstin e mëposhtëm përfshijnë, përveç prokurimit të të gjitha materialeve dhe pajisjeve, transportin e tyre në kantierin e ndërtimit, ruajtjen, dërgimin në vendin e instalimit dhe riparimin e të gjitha pjesëve të dëmtuara të objektit dhe largimin e mbeturinave në deponi</t>
  </si>
  <si>
    <t>Është gjithashtu e nevojshme të eliminohen të gjitha gabimet teknike dhe estetike që kanë ndodhur gjatë instalimit.</t>
  </si>
  <si>
    <t>TOTALI TË GJITHA PUNËT (pa TVSH)</t>
  </si>
  <si>
    <t>TOTALI TË GJITHA PUNËT me TVSH</t>
  </si>
  <si>
    <t>PUNIMET NDERTIMORE</t>
  </si>
  <si>
    <t>PUNIMET HIDRAULIKE</t>
  </si>
  <si>
    <t>PUNIMET ELEKTRIKE</t>
  </si>
  <si>
    <t>PUNIMET MEKANIKE</t>
  </si>
  <si>
    <t>Vlera Euro (pa tvsh)</t>
  </si>
  <si>
    <t>REKAPITULIMI</t>
  </si>
  <si>
    <t>Emri i Ofertuesit [shënoni emrin e plotë të Ofertuesit]</t>
  </si>
  <si>
    <t>Data [Shëno datën]</t>
  </si>
  <si>
    <t>SHËNIME TË RËNDËSISHME:</t>
  </si>
  <si>
    <t>1. 1. Përpara se të filloni të plotësoni Paramasën, ju lutemi kontrolloni formulat e Excel.</t>
  </si>
  <si>
    <t>2. Dokumentacioni zyrtar i tenderit është në gjuhën angleze. Ju duhet të plotësoni dokumentet në anglisht.</t>
  </si>
  <si>
    <t>3. Përkthimi i disa dokumenteve në gjuhën shqipe jepet vetëm si informacion.</t>
  </si>
  <si>
    <t>Nënshkrimi i Ofertuesit [nënshkrimi i personit që nënshkruan oferten]</t>
  </si>
  <si>
    <t>PUNËT E HIDROIZOLIMIT</t>
  </si>
  <si>
    <t>PUNËT E FASADËS</t>
  </si>
  <si>
    <t>PUNËT E NDRYSHME</t>
  </si>
  <si>
    <t>cope</t>
  </si>
  <si>
    <t>PRIZAT DHE NDËRPRERËSIT</t>
  </si>
  <si>
    <t>C</t>
  </si>
  <si>
    <t>D</t>
  </si>
  <si>
    <t>E</t>
  </si>
  <si>
    <t>F</t>
  </si>
  <si>
    <t>Kosovo - Ferizaj</t>
  </si>
  <si>
    <t>PUNËT PREGADITORE</t>
  </si>
  <si>
    <t>Përshkrimi i punimeve</t>
  </si>
  <si>
    <t>Njësia</t>
  </si>
  <si>
    <t>Çmimi</t>
  </si>
  <si>
    <t>Totali</t>
  </si>
  <si>
    <t>Pastrimi i gjerë I terrenit , rrënimi I pllakave të vjetra të betonit, ngarkimi dhe bartja e materialit gjerë në deponi ,bashke me korridorin deri ne objekt te vjeter.</t>
  </si>
  <si>
    <r>
      <t>m</t>
    </r>
    <r>
      <rPr>
        <sz val="14"/>
        <rFont val="Century Gothic"/>
        <family val="2"/>
      </rPr>
      <t>²</t>
    </r>
  </si>
  <si>
    <t xml:space="preserve">Gjithsej punët pregaditore </t>
  </si>
  <si>
    <t>PUNËT TOKËSORE</t>
  </si>
  <si>
    <t xml:space="preserve">Gërmimi me makina i dheut (humusit) në thellësi prej 20cm si dhe rrafshimi I terenit  dhe transportimi deri në depot e parapara për grumbullim.             </t>
  </si>
  <si>
    <t xml:space="preserve">Gërmimi me makina i dheut dhe gërmihjes së thellë për themele  dhe transportimi deri në vendin ku e cakton investitori duke perfshire edhe korridorin si lidhje e objektit te vjeter me objektin e ri         </t>
  </si>
  <si>
    <r>
      <t>m</t>
    </r>
    <r>
      <rPr>
        <sz val="14"/>
        <rFont val="Century Gothic"/>
        <family val="2"/>
      </rPr>
      <t>³</t>
    </r>
  </si>
  <si>
    <t xml:space="preserve">Gërmimi I dheut dhe korigjimi me dorë për fundamentet e objektit si dhe transportimi I dheut deri në vendin ku e cakton investitori          </t>
  </si>
  <si>
    <t xml:space="preserve">Furnizimi, transportimi, planifikimi, shtruarja dhe ngjeshja e zhavorrit dhe tamponit me precizitet ±3 cm nën themele të objektit . </t>
  </si>
  <si>
    <t>Furnizimi, transportimi, planifikimi, shtruarja dhe ngjeshja e zhavorrit dhe tamponit me precizitet ±3 cm nëm dysheme, pas betonimit të themeleve të objektit,Duke u perfshire edhe korridori I objektit.</t>
  </si>
  <si>
    <t xml:space="preserve">Furnizimi me material dhe shtrirja e PVC foljes të trashësisë 200 micron mbi shtresë të zhavorit në tërë sipërfaqen e tij. </t>
  </si>
  <si>
    <t xml:space="preserve">Gjithsej punët tokësore </t>
  </si>
  <si>
    <t>PUNËT E BETONIT  DHE  BETONARMESË</t>
  </si>
  <si>
    <t>Furnizimi dhe shtruarja e shtresës rrafshuese mbi tampon zhavori me d=5cm me  beton të varfur MB15 në dy shtresa.</t>
  </si>
  <si>
    <t>Furnizimi me material dhe betonimi I themeleve shiritore me beton arme të markës MB 30</t>
  </si>
  <si>
    <t>m³</t>
  </si>
  <si>
    <t xml:space="preserve">Furnizimi me material dhe betonimi I mureve të themelit me beton arme të markës MB 30 (përfshirë  dhe pahitë)                                                                                      </t>
  </si>
  <si>
    <t xml:space="preserve">Furnizimi me material dhe betonimi I pllakës së dyshemesë me beton arme të markës MB30 </t>
  </si>
  <si>
    <t xml:space="preserve">Furnizimi me material dhe betonimi I shtyllave me beton arme të markës MB 30 (përfshirë  dhe pahitë)                                                                                      </t>
  </si>
  <si>
    <t xml:space="preserve">Furnizimi me material dhe betonimi I trajeve të katit me beton arme të markës MB 30 (përfshirë  dhe pahitë)                                                                                      </t>
  </si>
  <si>
    <t xml:space="preserve">Furnizimi me material dhe betonimi I serklazheve me beton arme të markës MB 30 (përfshirë  dhe pahitë)                                                                                      </t>
  </si>
  <si>
    <t xml:space="preserve">Gjithsej punët e betonit dhe betonarmesë </t>
  </si>
  <si>
    <t>PUNËT  E  ARMIMIT</t>
  </si>
  <si>
    <t>Furnizimi, Montimi I Armatures me profile te ndryshme                                     sipas llogarise statike</t>
  </si>
  <si>
    <t>Gjithsej punët e Armimit</t>
  </si>
  <si>
    <t>PUNËT  E  KONSTRUKSIONIT METALIK (KAPRIAT)</t>
  </si>
  <si>
    <t>Furnizimi, Montimi I konstruksionit metalik (kapriat)                     me profile te ndryshme sipas llogarise statike</t>
  </si>
  <si>
    <t>Gjithsej punët e konstruksionit</t>
  </si>
  <si>
    <t>PUNËT E NIVELIZIMIT</t>
  </si>
  <si>
    <t>Përshkrimi i punimeve : Nivelizimi</t>
  </si>
  <si>
    <t>Furnizimi me material dhe punimi I Estrihut me makinë me trashësi 5-10.0cm . Në qmim duhet të llogaritet edhe armimi I estrihut me rrjetë rabicë ose të ngjashme  si dhe vendosja e PVC folies, duke perfshire edhe korridorin.</t>
  </si>
  <si>
    <t>Gjithsej punët e Nivelizimit</t>
  </si>
  <si>
    <t>G</t>
  </si>
  <si>
    <t>PUNËT E  MURATIMIT  DHE  SUVATIMIT</t>
  </si>
  <si>
    <t>Përshkrimi I punimeve</t>
  </si>
  <si>
    <t>Furnizimi, transportimi dhe muratimi i mureve të objektit me blloka Giter (20x20x25cm)  me trashësi d=20-25 cm me llaq adekuat. Para muratimit blloqet të lagen me ujë. Pas përfundimit të murit ai të pastrohet</t>
  </si>
  <si>
    <t>Furnizimi, transportimi dhe suvatimi i mureve me llaq te gatshem ( MP 75)  . Paraprakisht muri të pastrohet , lyhet me beton kontakt ,në çmim llogariten edhe llajsnet metalike që vendosen në kënde,gjithashtu dhe shtyllat futen ne sipërfaqe.</t>
  </si>
  <si>
    <t>Gjithsej punët e muratimit dhe suvatimit</t>
  </si>
  <si>
    <t>H</t>
  </si>
  <si>
    <t>PUNËT E MBULESËS KULMORE</t>
  </si>
  <si>
    <t>Furnizimi me material dhe vendosja e Mbuleses kulmore "LINDAB" të tipit LPA,RAL 3000 : Panele “Sandwich” i mbushur me Poliuretan ose lesh mineral                                                           Llamarina e jashtme 0.63mm                                                     Llamarina e brendshme 0.60mm                                                izolimi -trashesia t=120mm                                                         Koeficienti -U-value (W/m2K) 0.41                                                               duke llogaritur edhe llajsnet e nevojshme në kënde dhe elementet për fiksim të paneleve.                                                   Ngjyra e paneleve sipas projekti</t>
  </si>
  <si>
    <t>Gjithsej punët e mbulesës kulmore</t>
  </si>
  <si>
    <t>I</t>
  </si>
  <si>
    <t>PUNËT E LLAMARINËS</t>
  </si>
  <si>
    <t>Furnizimi, transportimi dhe montimi i olluqeve horizontale me të gjitha elementet përcjellëse prej llamarinës së plastifikuar me d=0.55 mm. Olluqet kanë formë drejtëkëndëshe  me diameter te ollukut 14cm .</t>
  </si>
  <si>
    <t xml:space="preserve">Furnizimi, transportimi dhe montimi i olluqeve vertikale me të gjitha elementet përcjellëse prej llamarinës  së plastifikuar të tipit "LINDAB" .Olluqet kanë formë katore me dim:140/120mm. Matja bëhet në m' duke u llogaritur si pozicion i përfunduar së bashku me brylat dhe fontanat. </t>
  </si>
  <si>
    <t>Furnizimi , transportimi dhe vendosja e mbajtësve të borës të punuar  të dedikuar për mbulesën përkatëse.</t>
  </si>
  <si>
    <t>Furnizimi dhe montimi I llamarines së plastifkuar mbi mure te atikes me gjerësi të zhvilluar deri në 60cm</t>
  </si>
  <si>
    <r>
      <t xml:space="preserve">Furnizimi,dhe mbështjellja e murit të atikës në anën e brendshme  me llamarinë të plastifikuar "LINDAB"të tipit RAL 3000 . Me sipërfaqe të zgjeruar deri në1.60m. Duke llogaritur edhe profilet </t>
    </r>
    <r>
      <rPr>
        <b/>
        <sz val="12"/>
        <rFont val="Century Gothic"/>
        <family val="2"/>
      </rPr>
      <t>L</t>
    </r>
    <r>
      <rPr>
        <sz val="10"/>
        <rFont val="Century Gothic"/>
        <family val="2"/>
      </rPr>
      <t xml:space="preserve"> në mure</t>
    </r>
  </si>
  <si>
    <t>Gjithsej punët e llamarinës</t>
  </si>
  <si>
    <t>J</t>
  </si>
  <si>
    <t>1 Furnizimi me material dhe hidroizolimi i pllakës së
dyshemesë. Ekuivalent me hidroizolimin VOLGRIP
LH ne formë rollne i cili vendoset në çdo 10cm
njëra mbi tjetrën, izolues argjilor i paraderdhur
me vetlidhje me betonin,i cili ka avantazhet
gjatë punimit pasi mund të instalohet edhe në
vendet me lagështi dhe i cili ka bymim te
volumit deri në 16 here.(Shih detalet dhe
pershkrimin teknik). Me keto karakteristika:-
Qëndrueshmëria karshi tërheqjes UNI EN ISO
10319 &gt; 8,5 kN/m: -Koeficienti K i
pershkueshmerise ASTM D 5084 &lt; 5x10-9 cm/s; -
Produkti duhet të ketë Çertifikatë Prodhimi CE.
Poashtu prodhuesi te kete certifikate ISO 9001
dhe certifikate Ambientale.(Në çmim të
llogariten edhe humbjet gjatë palimit deri në 10%</t>
  </si>
  <si>
    <t>Furnizimi me material dhe vendosja e nje shtrese ter-letër mbi muret B.A. të themelit  (nën rendin e parë të mureve ne katin perdhese) gjeresia minimale  30cm</t>
  </si>
  <si>
    <t>Gjithsej punët e izolimit</t>
  </si>
  <si>
    <t>K</t>
  </si>
  <si>
    <t>PUNËT E AGJUSLATURËS (DYERT DHE DRITARET)</t>
  </si>
  <si>
    <t>DYERT</t>
  </si>
  <si>
    <r>
      <t xml:space="preserve">Sigurimi dhe montimi I dyerve dykraheshe te
brendshme nga alumini i eloksuar dhe plastifikuar
me </t>
    </r>
    <r>
      <rPr>
        <b/>
        <sz val="10"/>
        <rFont val="Century Gothic"/>
        <family val="2"/>
      </rPr>
      <t>ure termike</t>
    </r>
    <r>
      <rPr>
        <sz val="10"/>
        <rFont val="Century Gothic"/>
        <family val="2"/>
      </rPr>
      <t xml:space="preserve"> .
Siperfaqet e kraheve te jene te
plotesuara me xham vakum 5+12+4, kurse xhami
te jete i fiksuar me gome elastike EPDM i
vullkanizuar neper kende. Dyert te jene te
montuara ne tri bagllama, te kene dorze
adekuate dhe cilinder me tre çelesa minimum.
Profilet te kene ngjyre RAL 7022 ANTHRACITE
GREY dhe te jene prodhim ALUMIL apo te
kualiteti ekuivalent: </t>
    </r>
    <r>
      <rPr>
        <b/>
        <sz val="10"/>
        <rFont val="Century Gothic"/>
        <family val="2"/>
      </rPr>
      <t>POS D_01</t>
    </r>
  </si>
  <si>
    <t>180x220 cm   pos D_01</t>
  </si>
  <si>
    <t>DRITARET</t>
  </si>
  <si>
    <t>Sigurimi dhe montimi I dritareve nga alumini i
eloksuar dhe plastifikuar me ure termike. Hapjet
vertikale dhe horizontale, kurse xhami te jete vakum 5+12+4 dhe te jete i fiksuar me gome elastike EPDM i vullkanizuar neper kende.
Dritaret te jene te montuara me bagllama dhe
dorze adekuate. Profilet te kene ngjyre RAL 7022
ANTHRACITE GREY dhe te jene prodhim ALUMIL
apo te kualiteti ekuivalent:</t>
  </si>
  <si>
    <t>325x200 cm   pos w_1</t>
  </si>
  <si>
    <t>320x200 cm   pos w_2</t>
  </si>
  <si>
    <t>Sigurimi I materialit si dhe montimi I solbakëve
 ne dritare nga alumini I eloksuar dhe plastifikuar
gjersi deri në 20cm me trashesi 0.06cm. 
montimi te jete sipas normave dhe
standardeve me bulona. Solbaket te kene ngjyren RAL 7022 ANTHRACITE GREY
. Logaria per m'.</t>
  </si>
  <si>
    <t>Sigurimi I materialit si dhe montimi I solbakëve
 ne dritare nga graniti natyral ne anen e brendshme te dritareve gjersi deri në 20cm me trashesi 2.0cm. 
montimi te jete sipas normave dhe
standardeve . Ngjyren dhe llojin e zgjedh investitori 
Logaria per m'.</t>
  </si>
  <si>
    <t>Gjithsej punët e agjuslaturës</t>
  </si>
  <si>
    <t>L</t>
  </si>
  <si>
    <t xml:space="preserve">PUNËT  E DYSHEMESË,KERAMIKËS </t>
  </si>
  <si>
    <t>Furnizimi dhe vendosja e pllakave te keramikes në pjesen ku vendosen lavamanet në lartësi     h=1.40 m , klasa e parë me ngjyrë dhe dizajn sipas kërkesës së organit mbikqyres. Vendosja bëhet me ngjitës adekuat dhe mbushje të fugave me masë adekuate antibakteriale . duke llogaritur edhe llajsnet te cilat duhet te mbushen me mase silikoni                                                                           Qeramika, prodhim i EC.                                                                                                                    Lloji dhe ngjyra e granitit caktohet nga investitori. (Duke e llogaritur edhe korridorin li lidhje ne mes objektit te ri dhe te vjeter</t>
  </si>
  <si>
    <t xml:space="preserve">Furnizimi me material si dhe shtrirja e dyshemesë industriale me materiale epoxide                                                                   produkti : MAPEFLOOR SYSTEM 33 ose të ngjajshme.                                                            E qendrueshme ndaj acideve dhe materieve tjera brejtëse
me trashesi 2-4mm.
Nivelizimi dhe punimi te jete sipas normave dhe standardeve.                                                                           Ngjyren dhe llojin e zgjedh organi mbikqyrës me investitorin. Logaria per m². </t>
  </si>
  <si>
    <t>Gjithsej punët e keramikës dhe granitit artificial:</t>
  </si>
  <si>
    <t>M</t>
  </si>
  <si>
    <t xml:space="preserve">Furnizimi i materialit dhe gletimi i murit ne tri shtresa deri ne pregaditjen e siperfaqes per pranimin e ngjyres.  </t>
  </si>
  <si>
    <t>Furnizimi dhe ngjyrosja e mureve të  kthinave të brendshme me ngjyrë dispersive ne 3 shtresa te kualitetit JUB GOLD ( apo ekuivalente) me lyerje paraprake me baze</t>
  </si>
  <si>
    <t>Gjithsej punët e ngjyrosjes</t>
  </si>
  <si>
    <t>N</t>
  </si>
  <si>
    <t>Sigurimi dhe montimi I aparateve per shuarjen e
zjarrit te tipit S6. Logaritja per cope.</t>
  </si>
  <si>
    <t>Sigurimi dhe montimi I aparateve per shuarjen e
zjarrit te tipit CO2-5. Logaritja per cope.</t>
  </si>
  <si>
    <t>Gjithsej punët e ndryshme</t>
  </si>
  <si>
    <t>O</t>
  </si>
  <si>
    <t>Furnizimi, transportimi dhe punimi i fasadës “DEMIT” d=10 cm me stiropor të presuar N4  ku si punim final është “fasadexi plastik”, duke marre parasysh aplikimin e ngjitesit,               stiroporit d=10cm,                                                                        Shtresa mbajtëse                                                                          Rrjeta                                                                                           Tiplla                                                                                            Ngjitës                                                                                         Fasada, shtresa përfundimtare t=3mm                                       struktura sipas zgjedhjes                                                              Profilet e këndëve                                                                        L profili në tërë perimetrin e fasadës,duke perfshire murin e korridorit</t>
  </si>
  <si>
    <t>Gjithsej punët e fasadës</t>
  </si>
  <si>
    <t>REKAPITULIM I PUNIMEVE NDËRTIMORE DHE ATYRE TE ZANATIT</t>
  </si>
  <si>
    <t>PUNËT  PËRGADITORE</t>
  </si>
  <si>
    <t>PUNËT  TOKËSORE</t>
  </si>
  <si>
    <t>PUNËT E BETONIT DHE BETONARMESË</t>
  </si>
  <si>
    <t>PUNËT E KONSTRUKSIONIT METALIK</t>
  </si>
  <si>
    <t>PUNËT E MURATIMIT DHE SUVATIMIT</t>
  </si>
  <si>
    <t>PUNËT  E HIDROIZOLIMIT</t>
  </si>
  <si>
    <t>PUNËT  E AGJUSLATURËS (DYERT DHE DRITARET)</t>
  </si>
  <si>
    <t xml:space="preserve">PUNËT E DYSHEMESË,KERAMIKËS </t>
  </si>
  <si>
    <t>totali:</t>
  </si>
  <si>
    <t>Nr.</t>
  </si>
  <si>
    <t>Lloji  i  punëve</t>
  </si>
  <si>
    <t>Shuma ( € )</t>
  </si>
  <si>
    <t>1.</t>
  </si>
  <si>
    <t>Punët  ndërtimore</t>
  </si>
  <si>
    <t>1.1.</t>
  </si>
  <si>
    <t>Gërmimi i dheut kateg. III me thellësi mes. të kanalit  1.4 m  dhe gjeresi b= 1.00 m.</t>
  </si>
  <si>
    <t>1.2.</t>
  </si>
  <si>
    <t>Sigurimi dhe vendosja e rërës së imët në kanal për vendosjen e gypave  me t=10 cm nën ,mbi dhe rreth gypit.</t>
  </si>
  <si>
    <t>1.3.</t>
  </si>
  <si>
    <t>Mbulimi i kanalit me dheun e gërmuar në shtresa 30 cm me ngjeshje.</t>
  </si>
  <si>
    <t>1.4.</t>
  </si>
  <si>
    <t>Largimi i dheut të tepërt në vendin të cilin e cakton organi mbikqyrës,jo më larg se 7 km.</t>
  </si>
  <si>
    <t xml:space="preserve">             Gjithsejt:</t>
  </si>
  <si>
    <t>2.</t>
  </si>
  <si>
    <t>Punët  betonike</t>
  </si>
  <si>
    <t>2.1.</t>
  </si>
  <si>
    <t>Sigurimi dhe montimi i elementeve të pusetave 
Ø 800 mm me mbarim konus.Pusetat kontrolluese të punohen sipas detaleve të dhëna. Llogaria bëhet për m'.</t>
  </si>
  <si>
    <t>2.2.</t>
  </si>
  <si>
    <t>Ndërtimi i fundit të pusetave të kanalizimit fekal dhe atmosferik prej betoni MB-20 me trashësi 20 cm dhe ndërtimi i kinetës së pusetës duke i dhënun ramjen e duhur dhe lëmuarjen e saj deri në shkëlqim. Llogaria bëhet në copë.</t>
  </si>
  <si>
    <t>3.</t>
  </si>
  <si>
    <t>Punët  montuese</t>
  </si>
  <si>
    <t>3.1.</t>
  </si>
  <si>
    <t>Sigurimi dhe montimi i gypave të PEHD -sistemi Italian (Gjakumini) gypave të zinguar dhe gypave të PE-100, si dhe pjesëve  fazonike përkatëse të ujësjellësit.Në këtë pozicion të llogaritet saldimi,
shqyrtimi në shtypje dhe dezinfektimi i rrjetit.</t>
  </si>
  <si>
    <t xml:space="preserve">      - Ø 16 mm ( Uji ftohët)</t>
  </si>
  <si>
    <t xml:space="preserve">      - Ø 22 mm </t>
  </si>
  <si>
    <t xml:space="preserve">      - Ø 2 "          gyp izinguar</t>
  </si>
  <si>
    <t>3.2.</t>
  </si>
  <si>
    <t xml:space="preserve">Sigurimi dhe montimi i ormanëve </t>
  </si>
  <si>
    <t>3.3.</t>
  </si>
  <si>
    <t>Sigurimi dhe montimi i kolektorëve</t>
  </si>
  <si>
    <t xml:space="preserve">      - me 3 vrima (ujë të ftoftë)</t>
  </si>
  <si>
    <t>3.7.</t>
  </si>
  <si>
    <t>Sigurimi dhe montimi i hidrantëve ,komplet me orman dhe paisjet tjera DN 2".</t>
  </si>
  <si>
    <t>gjithsejt:</t>
  </si>
  <si>
    <t>3.8.</t>
  </si>
  <si>
    <t>Sigurimi i gypave të kanalizimit dhe pjesëve fazonike të nevojshme.</t>
  </si>
  <si>
    <t>3.8.1.</t>
  </si>
  <si>
    <t xml:space="preserve">    Gyp  PVC-Së</t>
  </si>
  <si>
    <t xml:space="preserve">     - Ø 125 mm</t>
  </si>
  <si>
    <t xml:space="preserve">     - Ø 110 mm</t>
  </si>
  <si>
    <t xml:space="preserve">     - Ø   75 mm</t>
  </si>
  <si>
    <t xml:space="preserve">     - Ø   50 mm</t>
  </si>
  <si>
    <t>Sigurimi dhe montimi I kthesave ,redukuesve etj.</t>
  </si>
  <si>
    <t>paush</t>
  </si>
  <si>
    <t>3.9.</t>
  </si>
  <si>
    <t>Montimi i gypave dhe pjesëve fazonike të kanalizimit.</t>
  </si>
  <si>
    <t>3.11.</t>
  </si>
  <si>
    <t>Sigurimi dhe montimi i kapakëve të pusetave të kanalizimit fekal  prej gizës së derdhur ,me aftësi mbajtëse 20 ton ( 66 kg ).</t>
  </si>
  <si>
    <t>sigurimi dhe montimi I ventilave joujëkthyes fi200</t>
  </si>
  <si>
    <t>4.</t>
  </si>
  <si>
    <t>Elementet  e  sanitarisë</t>
  </si>
  <si>
    <t>4.2.</t>
  </si>
  <si>
    <t>Furnizimi dhe montimi I lavamaneve  me te gjitha paisjet e nevojshme , pasqyrat,te jene per perdorim publik kualitet I larte si dhe mostrat te zgjidhen ne bashkepunim me organin mbykqres.Akcesoret,krojet sifonet te jene nga inoxi ose te ngjashme</t>
  </si>
  <si>
    <t>4.3.</t>
  </si>
  <si>
    <t>Gjithsejt:</t>
  </si>
  <si>
    <t>Poz.</t>
  </si>
  <si>
    <t>Përshkrimi dhe përmbajtja e pozicionit</t>
  </si>
  <si>
    <t>ÇM/NJËSI</t>
  </si>
  <si>
    <t>A.1</t>
  </si>
  <si>
    <t xml:space="preserve">Punët elektrike gjatë ndërtimit të vrazhdë </t>
  </si>
  <si>
    <t>Shtrirja e gypave  Ø13 fleksibil për qarqet e ndriqimit.Në këtë pikë përfshihen gypat nëpër banesa,koridore dhe lokale afariste</t>
  </si>
  <si>
    <t>Shtrirja e gypave Ø16 fleksibil për qarqet e prizave njëfazore</t>
  </si>
  <si>
    <t>Shtrirja e gypave  Ø19 fleksibil për kabllot që vijnë nga operatori privat ose publik për marrjen e linkut prej vendit të switch-it në banesë deri te vertikalja e rrymave të dobta(gjatësia mesatare e gypit 25m)</t>
  </si>
  <si>
    <t>Shtrirja e gypave  Ø40 fleksibil për kabllot furnizuese të kuadrove shpërndarëse T1 dhe T2</t>
  </si>
  <si>
    <t xml:space="preserve">Shtrirja e gypave të brinjëzuar  Ø160 prej TS deri te KK në përdhesë </t>
  </si>
  <si>
    <t>Shtrirja e gypave të brinjëzuar  Ø70 për Km dhe Kvinqit</t>
  </si>
  <si>
    <t xml:space="preserve">TOTALI I FAZËS SË PARË TË INSTALIMEVE ELEKTRIKE </t>
  </si>
  <si>
    <t>A.2</t>
  </si>
  <si>
    <t>KUADROT KRYESOR  KK,Km,Kvinqit</t>
  </si>
  <si>
    <t>Kuadrot  metalik KK për montim në murë të jashtëm me dimenzione 40x60cm</t>
  </si>
  <si>
    <t xml:space="preserve">copë </t>
  </si>
  <si>
    <t>Kuadrot  metalik Km për montim në murë me dimenzione 150x200x30cm</t>
  </si>
  <si>
    <t>Ndërprerës trepolar MCCB , 160A ,3P për montim në KK</t>
  </si>
  <si>
    <t>Ndërprerës trepolar MCCB , 125A ,3P për montim në Km</t>
  </si>
  <si>
    <t>Zbarra për përçuesit R,S,T,N dhe PE për vendosje në Km tip (3*30/5+1*40/10+1*30/5)mm.Gjatësia e një zbarre te jetë 0.5m.</t>
  </si>
  <si>
    <t>Siguresa gjysmëautomatike tip MCB ,C50A,3P/10kA për kuadrin e vinqit</t>
  </si>
  <si>
    <r>
      <t>Përçues PC/F      1*35 mm</t>
    </r>
    <r>
      <rPr>
        <sz val="10"/>
        <rFont val="Calibri"/>
        <family val="2"/>
      </rPr>
      <t>²</t>
    </r>
    <r>
      <rPr>
        <sz val="10"/>
        <rFont val="Times New Roman"/>
        <family val="1"/>
      </rPr>
      <t xml:space="preserve"> me ngjyrë të zezë</t>
    </r>
    <r>
      <rPr>
        <sz val="10"/>
        <rFont val="Calibri"/>
        <family val="2"/>
      </rPr>
      <t xml:space="preserve"> </t>
    </r>
  </si>
  <si>
    <r>
      <t>Përçues PC/F      1*35 mm</t>
    </r>
    <r>
      <rPr>
        <sz val="10"/>
        <rFont val="Calibri"/>
        <family val="2"/>
      </rPr>
      <t>²</t>
    </r>
    <r>
      <rPr>
        <sz val="10"/>
        <rFont val="Times New Roman"/>
        <family val="1"/>
      </rPr>
      <t xml:space="preserve"> me ngjyrë të kaltërt</t>
    </r>
    <r>
      <rPr>
        <sz val="10"/>
        <rFont val="Calibri"/>
        <family val="2"/>
      </rPr>
      <t xml:space="preserve"> </t>
    </r>
  </si>
  <si>
    <r>
      <t>Përçues PC/F      1*35 mm</t>
    </r>
    <r>
      <rPr>
        <sz val="10"/>
        <rFont val="Calibri"/>
        <family val="2"/>
      </rPr>
      <t>²</t>
    </r>
    <r>
      <rPr>
        <sz val="10"/>
        <rFont val="Times New Roman"/>
        <family val="1"/>
      </rPr>
      <t xml:space="preserve"> me ngjyrë të verdhë </t>
    </r>
    <r>
      <rPr>
        <sz val="10"/>
        <rFont val="Calibri"/>
        <family val="2"/>
      </rPr>
      <t xml:space="preserve"> </t>
    </r>
  </si>
  <si>
    <r>
      <t>Përçues PC/F      1*16 mm</t>
    </r>
    <r>
      <rPr>
        <sz val="10"/>
        <rFont val="Calibri"/>
        <family val="2"/>
      </rPr>
      <t>²</t>
    </r>
    <r>
      <rPr>
        <sz val="10"/>
        <rFont val="Times New Roman"/>
        <family val="1"/>
      </rPr>
      <t xml:space="preserve"> me ngjyrë të zezë</t>
    </r>
    <r>
      <rPr>
        <sz val="10"/>
        <rFont val="Calibri"/>
        <family val="2"/>
      </rPr>
      <t xml:space="preserve"> </t>
    </r>
  </si>
  <si>
    <r>
      <t>Përçues PC/F      1*16 mm</t>
    </r>
    <r>
      <rPr>
        <sz val="10"/>
        <rFont val="Calibri"/>
        <family val="2"/>
      </rPr>
      <t>²</t>
    </r>
    <r>
      <rPr>
        <sz val="10"/>
        <rFont val="Times New Roman"/>
        <family val="1"/>
      </rPr>
      <t xml:space="preserve"> me ngjyrë të kaltërt</t>
    </r>
    <r>
      <rPr>
        <sz val="10"/>
        <rFont val="Calibri"/>
        <family val="2"/>
      </rPr>
      <t xml:space="preserve"> </t>
    </r>
  </si>
  <si>
    <r>
      <t>Përçues PC/F      1*16 mm</t>
    </r>
    <r>
      <rPr>
        <sz val="10"/>
        <rFont val="Calibri"/>
        <family val="2"/>
      </rPr>
      <t>²</t>
    </r>
    <r>
      <rPr>
        <sz val="10"/>
        <rFont val="Times New Roman"/>
        <family val="1"/>
      </rPr>
      <t xml:space="preserve"> me ngjyrë të verdhë </t>
    </r>
    <r>
      <rPr>
        <sz val="10"/>
        <rFont val="Calibri"/>
        <family val="2"/>
      </rPr>
      <t xml:space="preserve"> </t>
    </r>
  </si>
  <si>
    <t>FID-Ndërprerësi tip A, RCCB 40/30mA, 4P për vendosje ne Km</t>
  </si>
  <si>
    <t xml:space="preserve">Siguresa gjysmëautomatike Tip MCB, B10A,1P </t>
  </si>
  <si>
    <t xml:space="preserve">Siguresa gjysmëautomatike Tip MCB, B16A,1P </t>
  </si>
  <si>
    <t xml:space="preserve">Siguresa gjysmëautomatike Tip MCB, B20A,1P </t>
  </si>
  <si>
    <t>A.4</t>
  </si>
  <si>
    <t>KUADROT  SEKONDARË T1 dhe T2</t>
  </si>
  <si>
    <t>Përmbajta e kuadrove është dhënë në vizatime</t>
  </si>
  <si>
    <t xml:space="preserve">Kuadër   dyrendor </t>
  </si>
  <si>
    <t xml:space="preserve">FID-Ndërprerësi tip A, RCB0 40/30mA, 4P </t>
  </si>
  <si>
    <t>FID-Ndërprerësi tip A, RCCB 40/30mA, 4P për instalimin elektrik të lokaleve</t>
  </si>
  <si>
    <t>TOTALI A2,A3,A4</t>
  </si>
  <si>
    <t>B.1</t>
  </si>
  <si>
    <t>KABLLOT FURNIZUESE</t>
  </si>
  <si>
    <r>
      <t>TS-KK  PP00-A  4*50mm</t>
    </r>
    <r>
      <rPr>
        <sz val="10"/>
        <rFont val="Calibri"/>
        <family val="2"/>
      </rPr>
      <t>²</t>
    </r>
  </si>
  <si>
    <r>
      <t>KK-Km  NYY-J  4x35mm</t>
    </r>
    <r>
      <rPr>
        <sz val="10"/>
        <rFont val="Calibri"/>
        <family val="2"/>
      </rPr>
      <t xml:space="preserve">² + 1x35mm² </t>
    </r>
  </si>
  <si>
    <t>Kabllot furnizuese për  T1 dhe T2  PP-Y 5*6mm²</t>
  </si>
  <si>
    <t>Kabllot furnizuese për  kuadrin e vinqit  PP-Y 5*10mm²</t>
  </si>
  <si>
    <t>B.2</t>
  </si>
  <si>
    <t>KABLLOT INSTALUESE</t>
  </si>
  <si>
    <r>
      <t>Kabllo PP-Y 3*1.5 mm</t>
    </r>
    <r>
      <rPr>
        <sz val="10"/>
        <rFont val="Calibri"/>
        <family val="2"/>
      </rPr>
      <t>²</t>
    </r>
    <r>
      <rPr>
        <sz val="11"/>
        <color theme="1"/>
        <rFont val="Calibri"/>
        <family val="2"/>
        <scheme val="minor"/>
      </rPr>
      <t xml:space="preserve"> për ndriqimin elektrik</t>
    </r>
  </si>
  <si>
    <r>
      <t>Kabllo PP-Y 3*2.5 mm</t>
    </r>
    <r>
      <rPr>
        <sz val="10"/>
        <rFont val="Calibri"/>
        <family val="2"/>
      </rPr>
      <t>²</t>
    </r>
    <r>
      <rPr>
        <sz val="11"/>
        <color theme="1"/>
        <rFont val="Calibri"/>
        <family val="2"/>
        <scheme val="minor"/>
      </rPr>
      <t xml:space="preserve"> për prizat njëfazore dhe shpenzuesit njëfazorë </t>
    </r>
  </si>
  <si>
    <r>
      <t>Kabllo PP-Y 5*2.5 mm</t>
    </r>
    <r>
      <rPr>
        <sz val="10"/>
        <rFont val="Calibri"/>
        <family val="2"/>
      </rPr>
      <t>²</t>
    </r>
  </si>
  <si>
    <t>TOTALI B</t>
  </si>
  <si>
    <t>C.1</t>
  </si>
  <si>
    <t>Priza njëfazore njëpolare 16A</t>
  </si>
  <si>
    <t>Priza trefazore 20A</t>
  </si>
  <si>
    <t>Ndërprerës njëpolarë 10A</t>
  </si>
  <si>
    <t>Ndërprerës serik 10A</t>
  </si>
  <si>
    <t>Ndërprerës alternativ 10A</t>
  </si>
  <si>
    <t>Material i imët (gips, kutija, lidhëse etj.) 3% e kësaj pike</t>
  </si>
  <si>
    <t>TOTALI C</t>
  </si>
  <si>
    <t>D.1</t>
  </si>
  <si>
    <t>TRUPAT NDRIÇUES</t>
  </si>
  <si>
    <t>Trupa ndriçues me senzor lëvizjeje me llampë 20W</t>
  </si>
  <si>
    <t>Trupa ndriçues 1*42W  (Shiko modelin tek kapitulli llogaritja e ndriqimit)</t>
  </si>
  <si>
    <t>Trupa ndriçues 1*34W për depo(Shiko modelin tek kapitulli llogaritja e ndriqimit)</t>
  </si>
  <si>
    <t>Trupa ndriçues    1*34W për banjo  (Shiko modelin tek kapitulli llogaritja e ndriqimit)</t>
  </si>
  <si>
    <t>Trupa ndriçues   LED 60x60cm/31W (Shiko modelin tek kapitulli llogaritja e ndriqimit)</t>
  </si>
  <si>
    <t>Trupa ndriçues   LED 100W (Shiko modelin tek kapitulli llogaritja e ndriqimit)</t>
  </si>
  <si>
    <t>Trupa ndriçues   LED 39W me dimenzione 1255x100x60mm (Shiko modelin tek kapitulli llogaritja e ndriqimit)</t>
  </si>
  <si>
    <t>Ndriques paniku me mbishkrim EXIT me bateri me mbajtje kohe deri në 3h</t>
  </si>
  <si>
    <t>Ndriques paniku me tregim te kahjes së lëvizjes me bateri me mbajtje kohe deri në 3h</t>
  </si>
  <si>
    <t>TOTALI D</t>
  </si>
  <si>
    <t>E.1</t>
  </si>
  <si>
    <t>Tokzimi në themele  me shirit të  tipit Fe/Zn 25*4mm</t>
  </si>
  <si>
    <r>
      <t>Përques rrethor alumini me seksion 8mm</t>
    </r>
    <r>
      <rPr>
        <sz val="10"/>
        <rFont val="Calibri"/>
        <family val="2"/>
      </rPr>
      <t>²</t>
    </r>
    <r>
      <rPr>
        <sz val="11.8"/>
        <rFont val="Arial"/>
        <family val="2"/>
      </rPr>
      <t xml:space="preserve"> </t>
    </r>
    <r>
      <rPr>
        <sz val="11"/>
        <color theme="1"/>
        <rFont val="Calibri"/>
        <family val="2"/>
        <scheme val="minor"/>
      </rPr>
      <t>për linjat përcjellëse rrufepritëse nga kutia shqyrtuese deri ne kulmin e objektit.</t>
    </r>
  </si>
  <si>
    <r>
      <t>Përques rrethor alumini me seksion 8mm</t>
    </r>
    <r>
      <rPr>
        <sz val="10"/>
        <rFont val="Calibri"/>
        <family val="2"/>
      </rPr>
      <t>²</t>
    </r>
    <r>
      <rPr>
        <sz val="11.8"/>
        <rFont val="Arial"/>
        <family val="2"/>
      </rPr>
      <t xml:space="preserve"> </t>
    </r>
    <r>
      <rPr>
        <sz val="11"/>
        <color theme="1"/>
        <rFont val="Calibri"/>
        <family val="2"/>
        <scheme val="minor"/>
      </rPr>
      <t>për realizimin e rrufepritësit(kafazi i faradejit) në kulm</t>
    </r>
  </si>
  <si>
    <t>Pranuesi rrufepritës (shufra)  rrethor nga alumini i tipit 101VL2000 (Gjatësia e shufrës së aluminit është 2m dhe vendoset me mbajtës special në bazamentin e kulmit (Ne kulm jane paraqitur ne vizatime nga arkitekti vetem dy oxhaqe dhe nese vendosen me shume oxhaqe dhe pajisje tjera atehere duhet te shtohet edhe numri i shufrave rrethore nga alumini)</t>
  </si>
  <si>
    <t>Përforcues për baze të kulmit i përçuesve rrethor të aluminit i tipit 165 MBG -8-10</t>
  </si>
  <si>
    <t>Përforcues për lidhje në mure i përçuesve rrethor të aluminit i tipit 113 B-Z-HD</t>
  </si>
  <si>
    <t>Mbajtësi rrethor i shufrës metalike tip F-FIX-16 ,F-FIX-S16 dhe F-FIX-KL</t>
  </si>
  <si>
    <t>Përforcues për lidhje të  përçuesve rrethor të aluminit me një bulon i tipit 249 8-10 ALU</t>
  </si>
  <si>
    <t>Përforcues për lidhje të  zinkuar me 4 bulona i tipit 256 A-DIN 30 FT</t>
  </si>
  <si>
    <t>Sonda tokzuese për tokzimin kryesor e tipit T ,gjatësi 1500mm , me lidhëse të montuar</t>
  </si>
  <si>
    <r>
      <t xml:space="preserve">Kuti lidhëse </t>
    </r>
    <r>
      <rPr>
        <sz val="10"/>
        <rFont val="Calibri"/>
        <family val="2"/>
      </rPr>
      <t>Ø</t>
    </r>
    <r>
      <rPr>
        <sz val="10"/>
        <rFont val="Century Gothic"/>
        <family val="2"/>
      </rPr>
      <t xml:space="preserve">150 </t>
    </r>
    <r>
      <rPr>
        <sz val="11"/>
        <color theme="1"/>
        <rFont val="Calibri"/>
        <family val="2"/>
        <scheme val="minor"/>
      </rPr>
      <t>për barazim potenciali nëpër wc</t>
    </r>
  </si>
  <si>
    <r>
      <t xml:space="preserve">Kuti lidhëse </t>
    </r>
    <r>
      <rPr>
        <sz val="10"/>
        <rFont val="Calibri"/>
        <family val="2"/>
      </rPr>
      <t>Ø</t>
    </r>
    <r>
      <rPr>
        <sz val="10"/>
        <rFont val="Century Gothic"/>
        <family val="2"/>
      </rPr>
      <t xml:space="preserve">150 </t>
    </r>
    <r>
      <rPr>
        <sz val="11"/>
        <color theme="1"/>
        <rFont val="Calibri"/>
        <family val="2"/>
        <scheme val="minor"/>
      </rPr>
      <t>për matjen e tokzimit rrufepritës</t>
    </r>
  </si>
  <si>
    <t>TOTALI E</t>
  </si>
  <si>
    <t>REKAPITULIM</t>
  </si>
  <si>
    <r>
      <t>m</t>
    </r>
    <r>
      <rPr>
        <sz val="10"/>
        <rFont val="Calibri"/>
        <family val="2"/>
      </rPr>
      <t>ᶦ</t>
    </r>
  </si>
  <si>
    <t>SHUMA ELEKTRIKE</t>
  </si>
  <si>
    <t xml:space="preserve">INSTALIMET E NGROHJES DHE FTOHJES - PARAMASA ME PARALLOGARI   </t>
  </si>
  <si>
    <r>
      <t xml:space="preserve">DC Inverter njesia e jashtme (Chilleri) me ekpanzion direkt </t>
    </r>
    <r>
      <rPr>
        <b/>
        <sz val="10"/>
        <rFont val="Arial"/>
        <family val="2"/>
      </rPr>
      <t xml:space="preserve">VRF  </t>
    </r>
    <r>
      <rPr>
        <sz val="11"/>
        <color theme="1"/>
        <rFont val="Calibri"/>
        <family val="2"/>
        <scheme val="minor"/>
      </rPr>
      <t>dhe me mundesi te kqyjes ne sistemin BMS, MDV-252W/DRN1-i(B) me fuqi termike fuqi termike ne ngrohje</t>
    </r>
    <r>
      <rPr>
        <sz val="10"/>
        <color indexed="10"/>
        <rFont val="Arial"/>
        <family val="2"/>
      </rPr>
      <t xml:space="preserve"> </t>
    </r>
    <r>
      <rPr>
        <b/>
        <sz val="10"/>
        <color indexed="10"/>
        <rFont val="Arial"/>
        <family val="2"/>
      </rPr>
      <t xml:space="preserve"> 26 kW </t>
    </r>
    <r>
      <rPr>
        <b/>
        <sz val="10"/>
        <rFont val="Arial"/>
        <family val="2"/>
      </rPr>
      <t xml:space="preserve"> me gas  R410A EKOLOGJIK.</t>
    </r>
  </si>
  <si>
    <t>Mbajtesi nga Konstrukcioni celiket per setin e kompresorave.Mbajtesi duhet te ngritet min 40cm dhe duhet te ankerohet</t>
  </si>
  <si>
    <t xml:space="preserve">Mrtojtese per bore qe vendosen mbi VRF nga llamarina e zinguar </t>
  </si>
  <si>
    <r>
      <t>Ventilatore konvektore kasetore (Tavanore)  VRF,MDV-D36Q4/N1-A3 tërheqje të ajrit në mes si dhe prurja në të katër anët e maskës së ventialor konvektorit, për montim në lartesi max për ngrohje deri në 3.5 m, me maskë, pompë për kondenzat, me mundësi të lidhjes në BMS, me fuqi termike ne ftohje3.0</t>
    </r>
    <r>
      <rPr>
        <b/>
        <sz val="10"/>
        <color indexed="56"/>
        <rFont val="Arial"/>
        <family val="2"/>
      </rPr>
      <t>kW</t>
    </r>
    <r>
      <rPr>
        <sz val="11"/>
        <color theme="1"/>
        <rFont val="Calibri"/>
        <family val="2"/>
        <scheme val="minor"/>
      </rPr>
      <t xml:space="preserve">, fuqi termike ne ngrohje </t>
    </r>
    <r>
      <rPr>
        <b/>
        <sz val="10"/>
        <color indexed="10"/>
        <rFont val="Arial"/>
        <family val="2"/>
      </rPr>
      <t>3.5kW</t>
    </r>
    <r>
      <rPr>
        <sz val="11"/>
        <color theme="1"/>
        <rFont val="Calibri"/>
        <family val="2"/>
        <scheme val="minor"/>
      </rPr>
      <t xml:space="preserve">, </t>
    </r>
  </si>
  <si>
    <r>
      <t xml:space="preserve">Ventilatore konvektore kasetore (Tavanore)  VRF,MDV-D45Q4/N1-A3 tërheqje të ajrit në mes si dhe prurja në të katër anët e maskës së ventialor konvektorit, për montim në lartesi max për ngrohje deri në 3.5 m, me maskë, pompë për kondenzat, me mundësi të lidhjes në BMS, me fuqi termike ne ftohje </t>
    </r>
    <r>
      <rPr>
        <b/>
        <sz val="10"/>
        <color indexed="56"/>
        <rFont val="Arial"/>
        <family val="2"/>
      </rPr>
      <t>3.5kW</t>
    </r>
    <r>
      <rPr>
        <sz val="11"/>
        <color theme="1"/>
        <rFont val="Calibri"/>
        <family val="2"/>
        <scheme val="minor"/>
      </rPr>
      <t xml:space="preserve">, fuqi termike ne ngrohje </t>
    </r>
    <r>
      <rPr>
        <b/>
        <sz val="10"/>
        <color indexed="10"/>
        <rFont val="Arial"/>
        <family val="2"/>
      </rPr>
      <t>4kW</t>
    </r>
    <r>
      <rPr>
        <sz val="11"/>
        <color theme="1"/>
        <rFont val="Calibri"/>
        <family val="2"/>
        <scheme val="minor"/>
      </rPr>
      <t xml:space="preserve">, </t>
    </r>
  </si>
  <si>
    <t>Tubacione bakri te termoizoluara paraparakisht, veshje antikondense, diametri  1/4'' ( Ø 6.35mm ) me izolim termik me trashesi 13mm</t>
  </si>
  <si>
    <t>Tubacione bakri te termoizoluara paraparakisht, veshje antikondense, diametri  3/8'' ( Ø 9,52mm ) me izolim termik me trashesi 13mm</t>
  </si>
  <si>
    <t>Tubacione bakri te termoizoluara paraparakisht, veshje antikondense, diametri  1/2'' ( Ø 12,7 mm)me izolim termik me trashesi 13mm</t>
  </si>
  <si>
    <t>Tubacione bakri te termoizoluara paraparakisht, veshje antikondense, diametri   3/4''  ( Ø 22.02 ) me izolim termik me trashesi 19mm</t>
  </si>
  <si>
    <t>Distributor te bakrit per degezimin e njesive te jashtme. FQZHN-01D</t>
  </si>
  <si>
    <t>set</t>
  </si>
  <si>
    <t>Distributor te bakrit per degezimin e njesive te mbrendshme.  FQZHN-02D</t>
  </si>
  <si>
    <t>Tubacione kondensati dhe elemente lidhese Ø32</t>
  </si>
  <si>
    <t>paushall</t>
  </si>
  <si>
    <t>Fiting për gyp dhe kthesa të kondenzates merret 50% e gypave te kondenzates</t>
  </si>
  <si>
    <t>Aksesore te ndryshem saldimi, oksigjen, acetilen,elektrodat,..</t>
  </si>
  <si>
    <t>Mbajtesat per  per fiksimin  e tubave dhe paisjeve</t>
  </si>
  <si>
    <t xml:space="preserve">Prova me gas Azot </t>
  </si>
  <si>
    <t>Mbushje e sistemit me Gaz ekologjik  ( frigoriferik ) R410A</t>
  </si>
  <si>
    <r>
      <rPr>
        <b/>
        <i/>
        <sz val="12"/>
        <rFont val="Arial"/>
        <family val="2"/>
      </rPr>
      <t>TOTAL</t>
    </r>
    <r>
      <rPr>
        <b/>
        <i/>
        <sz val="10"/>
        <rFont val="Arial"/>
        <family val="2"/>
      </rPr>
      <t xml:space="preserve"> NGROHJA-FTOHJA ME SISTEMIN VRF </t>
    </r>
  </si>
  <si>
    <t>VAT 18 %:</t>
  </si>
  <si>
    <t>Ndertimi/renovimi Shkolla Teknike Profesionale PJETER BOGDANI</t>
  </si>
  <si>
    <t xml:space="preserve"> Ndertimi/renovimi Shkolla Teknike  Profesionale Pjeter Bogdani</t>
  </si>
  <si>
    <t>Kostot e përgjithshme të zbatimit të kërkesave nga raporti i ESMP (ANEKS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</si>
</sst>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164" formatCode="_(* #,##0_);_(* \(#,##0\);_(* &quot;-&quot;_);_(@_)"/>
    <numFmt numFmtId="165" formatCode="_(* #,##0.00_);_(* \(#,##0.00\);_(* &quot;-&quot;??_);_(@_)"/>
    <numFmt numFmtId="166" formatCode="0.0"/>
    <numFmt numFmtId="167" formatCode="#,##0.00\ [$EUR]"/>
    <numFmt numFmtId="168" formatCode="#,##0.00\ [$€-1]"/>
    <numFmt numFmtId="169" formatCode="#,##0.00\ [$€-401]"/>
    <numFmt numFmtId="170" formatCode="[$€-462]\ #,##0.00_-"/>
    <numFmt numFmtId="171" formatCode="#,##0.00\ [$€-180C]"/>
    <numFmt numFmtId="172" formatCode="_ * #,##0.00_)\ [$€-1]_ ;_ * \(#,##0.00\)\ [$€-1]_ ;_ * &quot;-&quot;??_)\ [$€-1]_ ;_ @_ "/>
    <numFmt numFmtId="173" formatCode="General_)"/>
    <numFmt numFmtId="174" formatCode="#,##0\ [$€-1]_);[Red]\(#,##0\ [$€-1]\)"/>
    <numFmt numFmtId="175" formatCode="&quot;€&quot;\ #,##0.00"/>
  </numFmts>
  <fonts count="35">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Arial"/>
      <family val="2"/>
    </font>
    <font>
      <sz val="11"/>
      <color theme="1"/>
      <name val="Arial"/>
      <family val="2"/>
    </font>
    <font>
      <b/>
      <sz val="10"/>
      <color theme="1"/>
      <name val="Arial"/>
      <family val="2"/>
    </font>
    <font>
      <sz val="10"/>
      <color theme="1"/>
      <name val="Arial"/>
      <family val="2"/>
    </font>
    <font>
      <b/>
      <sz val="11"/>
      <name val="Calibri"/>
      <family val="2"/>
      <scheme val="minor"/>
    </font>
    <font>
      <sz val="11"/>
      <name val="Calibri"/>
      <family val="2"/>
      <scheme val="minor"/>
    </font>
    <font>
      <b/>
      <sz val="10"/>
      <name val="Century Gothic"/>
      <family val="2"/>
    </font>
    <font>
      <sz val="10"/>
      <name val="Century Gothic"/>
      <family val="2"/>
    </font>
    <font>
      <b/>
      <sz val="12"/>
      <name val="Century Gothic"/>
      <family val="2"/>
    </font>
    <font>
      <sz val="10"/>
      <name val="Calibri"/>
      <family val="2"/>
    </font>
    <font>
      <b/>
      <sz val="10"/>
      <name val="Arial"/>
      <family val="2"/>
    </font>
    <font>
      <sz val="14"/>
      <name val="Century Gothic"/>
      <family val="2"/>
    </font>
    <font>
      <b/>
      <sz val="11"/>
      <name val="Century Gothic"/>
      <family val="2"/>
    </font>
    <font>
      <sz val="11"/>
      <name val="Century Gothic"/>
      <family val="2"/>
    </font>
    <font>
      <sz val="11"/>
      <name val="Arial"/>
      <family val="2"/>
    </font>
    <font>
      <b/>
      <sz val="11"/>
      <name val="Arial"/>
      <family val="2"/>
    </font>
    <font>
      <b/>
      <sz val="12"/>
      <name val="Arial"/>
      <family val="2"/>
    </font>
    <font>
      <b/>
      <sz val="14"/>
      <name val="Arial"/>
      <family val="2"/>
    </font>
    <font>
      <b/>
      <sz val="10"/>
      <name val="AvantGarde Bk BT"/>
      <family val="2"/>
    </font>
    <font>
      <sz val="10"/>
      <name val="AvantGarde Bk BT"/>
      <family val="2"/>
    </font>
    <font>
      <sz val="10"/>
      <name val="AvantGarde Bk BT"/>
    </font>
    <font>
      <sz val="10"/>
      <name val="Times New Roman"/>
      <family val="1"/>
    </font>
    <font>
      <sz val="8"/>
      <name val="Arial"/>
      <family val="2"/>
    </font>
    <font>
      <sz val="11.8"/>
      <name val="Arial"/>
      <family val="2"/>
    </font>
    <font>
      <sz val="10"/>
      <color indexed="12"/>
      <name val="AvantGarde Bk BT"/>
      <family val="2"/>
    </font>
    <font>
      <b/>
      <sz val="10"/>
      <name val="AvantGarde Bk BT"/>
    </font>
    <font>
      <sz val="10"/>
      <color indexed="10"/>
      <name val="Arial"/>
      <family val="2"/>
    </font>
    <font>
      <b/>
      <sz val="10"/>
      <color indexed="10"/>
      <name val="Arial"/>
      <family val="2"/>
    </font>
    <font>
      <b/>
      <sz val="10"/>
      <color indexed="56"/>
      <name val="Arial"/>
      <family val="2"/>
    </font>
    <font>
      <b/>
      <i/>
      <sz val="10"/>
      <name val="Arial"/>
      <family val="2"/>
    </font>
    <font>
      <b/>
      <i/>
      <sz val="12"/>
      <name val="Arial"/>
      <family val="2"/>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indexed="47"/>
        <bgColor indexed="22"/>
      </patternFill>
    </fill>
    <fill>
      <patternFill patternType="solid">
        <fgColor indexed="22"/>
        <bgColor indexed="64"/>
      </patternFill>
    </fill>
    <fill>
      <patternFill patternType="solid">
        <fgColor indexed="22"/>
        <bgColor indexed="31"/>
      </patternFill>
    </fill>
    <fill>
      <patternFill patternType="solid">
        <fgColor indexed="9"/>
        <bgColor indexed="64"/>
      </patternFill>
    </fill>
    <fill>
      <patternFill patternType="solid">
        <fgColor indexed="9"/>
        <bgColor indexed="31"/>
      </patternFill>
    </fill>
    <fill>
      <patternFill patternType="solid">
        <fgColor theme="5"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5" tint="0.59999389629810485"/>
        <bgColor indexed="8"/>
      </patternFill>
    </fill>
    <fill>
      <patternFill patternType="solid">
        <fgColor theme="0" tint="-0.14999847407452621"/>
        <bgColor indexed="9"/>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8"/>
      </left>
      <right/>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s>
  <cellStyleXfs count="7">
    <xf numFmtId="0" fontId="0" fillId="0" borderId="0"/>
    <xf numFmtId="165" fontId="1" fillId="0" borderId="0" applyFont="0" applyFill="0" applyBorder="0" applyAlignment="0" applyProtection="0"/>
    <xf numFmtId="0" fontId="2" fillId="0" borderId="0"/>
    <xf numFmtId="0" fontId="1" fillId="0" borderId="0"/>
    <xf numFmtId="0" fontId="2" fillId="0" borderId="0"/>
    <xf numFmtId="164" fontId="1" fillId="0" borderId="0" applyFont="0" applyFill="0" applyBorder="0" applyAlignment="0" applyProtection="0"/>
    <xf numFmtId="41" fontId="2" fillId="0" borderId="0" applyFont="0" applyFill="0" applyBorder="0" applyAlignment="0" applyProtection="0"/>
  </cellStyleXfs>
  <cellXfs count="269">
    <xf numFmtId="0" fontId="0" fillId="0" borderId="0" xfId="0"/>
    <xf numFmtId="0" fontId="0" fillId="0" borderId="4" xfId="0" applyBorder="1"/>
    <xf numFmtId="0" fontId="3" fillId="0" borderId="4" xfId="0" applyFont="1" applyBorder="1"/>
    <xf numFmtId="0" fontId="6" fillId="0" borderId="1" xfId="3" applyFont="1" applyBorder="1"/>
    <xf numFmtId="0" fontId="6" fillId="0" borderId="2" xfId="3" applyFont="1" applyBorder="1"/>
    <xf numFmtId="0" fontId="6" fillId="0" borderId="3" xfId="3" applyFont="1" applyBorder="1"/>
    <xf numFmtId="0" fontId="0" fillId="3" borderId="4" xfId="0" applyFill="1" applyBorder="1"/>
    <xf numFmtId="167" fontId="6" fillId="4" borderId="7" xfId="0" applyNumberFormat="1" applyFont="1" applyFill="1" applyBorder="1" applyAlignment="1">
      <alignment horizontal="center" vertical="center" wrapText="1"/>
    </xf>
    <xf numFmtId="0" fontId="3" fillId="3" borderId="4" xfId="0" applyFont="1" applyFill="1" applyBorder="1"/>
    <xf numFmtId="0" fontId="3" fillId="0" borderId="0" xfId="0" applyFont="1"/>
    <xf numFmtId="0" fontId="3" fillId="0" borderId="4" xfId="0" applyFont="1" applyBorder="1" applyAlignment="1">
      <alignment wrapText="1"/>
    </xf>
    <xf numFmtId="166" fontId="3" fillId="0" borderId="4" xfId="0" applyNumberFormat="1" applyFont="1" applyBorder="1"/>
    <xf numFmtId="166" fontId="3" fillId="3" borderId="4" xfId="0" applyNumberFormat="1" applyFont="1" applyFill="1" applyBorder="1"/>
    <xf numFmtId="0" fontId="8" fillId="0" borderId="0" xfId="0" applyFont="1"/>
    <xf numFmtId="0" fontId="9" fillId="0" borderId="0" xfId="0" applyFont="1"/>
    <xf numFmtId="0" fontId="0" fillId="2" borderId="0" xfId="0" applyFill="1" applyAlignment="1">
      <alignment horizontal="center"/>
    </xf>
    <xf numFmtId="0" fontId="11" fillId="0" borderId="4" xfId="0" applyFont="1" applyBorder="1" applyAlignment="1">
      <alignment horizontal="center" vertical="center" wrapText="1"/>
    </xf>
    <xf numFmtId="0" fontId="12" fillId="5" borderId="8" xfId="0" applyFont="1" applyFill="1" applyBorder="1" applyAlignment="1">
      <alignment horizontal="center"/>
    </xf>
    <xf numFmtId="0" fontId="10" fillId="6" borderId="4" xfId="0" applyFont="1" applyFill="1" applyBorder="1" applyAlignment="1">
      <alignment horizontal="center"/>
    </xf>
    <xf numFmtId="0" fontId="10" fillId="7" borderId="4" xfId="0" applyFont="1" applyFill="1" applyBorder="1"/>
    <xf numFmtId="0" fontId="10" fillId="7" borderId="4" xfId="0" applyFont="1" applyFill="1" applyBorder="1" applyAlignment="1">
      <alignment horizontal="center"/>
    </xf>
    <xf numFmtId="169" fontId="10" fillId="7" borderId="4" xfId="0" applyNumberFormat="1" applyFont="1" applyFill="1" applyBorder="1" applyAlignment="1">
      <alignment horizontal="center"/>
    </xf>
    <xf numFmtId="0" fontId="11" fillId="0" borderId="4" xfId="0" applyFont="1" applyBorder="1" applyAlignment="1">
      <alignment wrapText="1"/>
    </xf>
    <xf numFmtId="0" fontId="11" fillId="0" borderId="4" xfId="0" applyFont="1" applyBorder="1" applyAlignment="1">
      <alignment horizontal="center" wrapText="1"/>
    </xf>
    <xf numFmtId="169" fontId="11" fillId="0" borderId="4" xfId="0" applyNumberFormat="1" applyFont="1" applyBorder="1"/>
    <xf numFmtId="169" fontId="11" fillId="0" borderId="4" xfId="0" applyNumberFormat="1" applyFont="1" applyBorder="1" applyAlignment="1">
      <alignment horizontal="right"/>
    </xf>
    <xf numFmtId="169" fontId="12" fillId="7" borderId="12" xfId="0" applyNumberFormat="1" applyFont="1" applyFill="1" applyBorder="1"/>
    <xf numFmtId="0" fontId="11" fillId="0" borderId="0" xfId="0" applyFont="1" applyAlignment="1">
      <alignment horizontal="center" vertical="top" wrapText="1"/>
    </xf>
    <xf numFmtId="0" fontId="10" fillId="0" borderId="0" xfId="0" applyFont="1" applyAlignment="1">
      <alignment horizontal="center"/>
    </xf>
    <xf numFmtId="169" fontId="10" fillId="0" borderId="0" xfId="0" applyNumberFormat="1" applyFont="1" applyAlignment="1">
      <alignment horizontal="right"/>
    </xf>
    <xf numFmtId="0" fontId="10" fillId="0" borderId="0" xfId="0" applyFont="1" applyAlignment="1">
      <alignment horizontal="right"/>
    </xf>
    <xf numFmtId="0" fontId="12" fillId="5" borderId="13" xfId="0" applyFont="1" applyFill="1" applyBorder="1" applyAlignment="1">
      <alignment horizontal="center"/>
    </xf>
    <xf numFmtId="0" fontId="10" fillId="6" borderId="8" xfId="0" applyFont="1" applyFill="1" applyBorder="1" applyAlignment="1">
      <alignment horizontal="center"/>
    </xf>
    <xf numFmtId="0" fontId="10" fillId="7" borderId="8" xfId="0" applyFont="1" applyFill="1" applyBorder="1"/>
    <xf numFmtId="0" fontId="10" fillId="7" borderId="8" xfId="0" applyFont="1" applyFill="1" applyBorder="1" applyAlignment="1">
      <alignment horizontal="center"/>
    </xf>
    <xf numFmtId="169" fontId="10" fillId="7" borderId="8" xfId="0" applyNumberFormat="1" applyFont="1" applyFill="1" applyBorder="1" applyAlignment="1">
      <alignment horizontal="center"/>
    </xf>
    <xf numFmtId="0" fontId="11" fillId="0" borderId="4" xfId="0" applyFont="1" applyBorder="1" applyAlignment="1">
      <alignment horizontal="center"/>
    </xf>
    <xf numFmtId="0" fontId="11" fillId="0" borderId="4" xfId="0" applyFont="1" applyBorder="1" applyAlignment="1">
      <alignment vertical="top" wrapText="1"/>
    </xf>
    <xf numFmtId="2" fontId="11" fillId="0" borderId="4" xfId="0" applyNumberFormat="1" applyFont="1" applyBorder="1" applyAlignment="1">
      <alignment horizontal="center"/>
    </xf>
    <xf numFmtId="169" fontId="12" fillId="7" borderId="4" xfId="0" applyNumberFormat="1" applyFont="1" applyFill="1" applyBorder="1"/>
    <xf numFmtId="0" fontId="12" fillId="0" borderId="0" xfId="0" applyFont="1" applyAlignment="1">
      <alignment horizontal="center"/>
    </xf>
    <xf numFmtId="169" fontId="12" fillId="0" borderId="0" xfId="0" applyNumberFormat="1" applyFont="1" applyAlignment="1">
      <alignment horizontal="right"/>
    </xf>
    <xf numFmtId="0" fontId="12" fillId="0" borderId="0" xfId="0" applyFont="1" applyAlignment="1">
      <alignment horizontal="right"/>
    </xf>
    <xf numFmtId="0" fontId="12" fillId="5" borderId="4" xfId="0" applyFont="1" applyFill="1" applyBorder="1" applyAlignment="1">
      <alignment horizontal="center"/>
    </xf>
    <xf numFmtId="0" fontId="11" fillId="0" borderId="4" xfId="0" applyFont="1" applyBorder="1" applyAlignment="1">
      <alignment horizontal="center" vertical="top"/>
    </xf>
    <xf numFmtId="168" fontId="11" fillId="0" borderId="4" xfId="0" applyNumberFormat="1" applyFont="1" applyBorder="1"/>
    <xf numFmtId="168" fontId="11" fillId="0" borderId="4" xfId="0" applyNumberFormat="1" applyFont="1" applyBorder="1" applyAlignment="1">
      <alignment horizontal="right"/>
    </xf>
    <xf numFmtId="0" fontId="11" fillId="0" borderId="13" xfId="0" applyFont="1" applyBorder="1" applyAlignment="1">
      <alignment horizontal="center" wrapText="1"/>
    </xf>
    <xf numFmtId="0" fontId="11" fillId="0" borderId="13" xfId="0" applyFont="1" applyBorder="1" applyAlignment="1">
      <alignment vertical="top" wrapText="1"/>
    </xf>
    <xf numFmtId="169" fontId="11" fillId="0" borderId="13" xfId="0" applyNumberFormat="1" applyFont="1" applyBorder="1"/>
    <xf numFmtId="169" fontId="11" fillId="0" borderId="13" xfId="0" applyNumberFormat="1" applyFont="1" applyBorder="1" applyAlignment="1">
      <alignment horizontal="right"/>
    </xf>
    <xf numFmtId="169" fontId="11" fillId="0" borderId="8" xfId="0" applyNumberFormat="1" applyFont="1" applyBorder="1" applyAlignment="1">
      <alignment horizontal="right"/>
    </xf>
    <xf numFmtId="0" fontId="11" fillId="0" borderId="0" xfId="0" applyFont="1" applyAlignment="1">
      <alignment horizontal="center"/>
    </xf>
    <xf numFmtId="169" fontId="12" fillId="7" borderId="23" xfId="0" applyNumberFormat="1" applyFont="1" applyFill="1" applyBorder="1"/>
    <xf numFmtId="0" fontId="11" fillId="0" borderId="0" xfId="0" applyFont="1" applyAlignment="1">
      <alignment horizontal="center" vertical="top"/>
    </xf>
    <xf numFmtId="0" fontId="11" fillId="0" borderId="0" xfId="0" applyFont="1" applyAlignment="1">
      <alignment wrapText="1"/>
    </xf>
    <xf numFmtId="0" fontId="11" fillId="0" borderId="0" xfId="0" applyFont="1" applyAlignment="1">
      <alignment horizontal="center" wrapText="1"/>
    </xf>
    <xf numFmtId="169" fontId="11" fillId="0" borderId="0" xfId="0" applyNumberFormat="1" applyFont="1"/>
    <xf numFmtId="169" fontId="11" fillId="0" borderId="0" xfId="0" applyNumberFormat="1" applyFont="1" applyAlignment="1">
      <alignment horizontal="right"/>
    </xf>
    <xf numFmtId="0" fontId="11" fillId="6" borderId="13" xfId="0" applyFont="1" applyFill="1" applyBorder="1" applyAlignment="1">
      <alignment horizontal="center" vertical="center" wrapText="1"/>
    </xf>
    <xf numFmtId="0" fontId="10" fillId="7" borderId="13" xfId="0" applyFont="1" applyFill="1" applyBorder="1"/>
    <xf numFmtId="0" fontId="10" fillId="7" borderId="13" xfId="0" applyFont="1" applyFill="1" applyBorder="1" applyAlignment="1">
      <alignment horizontal="center"/>
    </xf>
    <xf numFmtId="169" fontId="10" fillId="7" borderId="13" xfId="0" applyNumberFormat="1" applyFont="1" applyFill="1" applyBorder="1" applyAlignment="1">
      <alignment horizontal="center"/>
    </xf>
    <xf numFmtId="0" fontId="11" fillId="0" borderId="13" xfId="0" applyFont="1" applyBorder="1" applyAlignment="1">
      <alignment horizontal="center" vertical="center" wrapText="1"/>
    </xf>
    <xf numFmtId="4" fontId="11" fillId="0" borderId="4" xfId="0" applyNumberFormat="1" applyFont="1" applyBorder="1"/>
    <xf numFmtId="0" fontId="10" fillId="6" borderId="13" xfId="0" applyFont="1" applyFill="1" applyBorder="1" applyAlignment="1">
      <alignment horizontal="center"/>
    </xf>
    <xf numFmtId="0" fontId="11" fillId="0" borderId="27" xfId="0" applyFont="1" applyBorder="1" applyAlignment="1">
      <alignment horizontal="center" vertical="center" wrapText="1"/>
    </xf>
    <xf numFmtId="0" fontId="11" fillId="0" borderId="13" xfId="0" applyFont="1" applyBorder="1" applyAlignment="1">
      <alignment wrapText="1"/>
    </xf>
    <xf numFmtId="169" fontId="12" fillId="7" borderId="16" xfId="0" applyNumberFormat="1" applyFont="1" applyFill="1" applyBorder="1"/>
    <xf numFmtId="0" fontId="10" fillId="8" borderId="4" xfId="0" applyFont="1" applyFill="1" applyBorder="1" applyAlignment="1">
      <alignment horizontal="center"/>
    </xf>
    <xf numFmtId="0" fontId="10" fillId="9" borderId="4" xfId="0" applyFont="1" applyFill="1" applyBorder="1" applyAlignment="1">
      <alignment horizontal="center"/>
    </xf>
    <xf numFmtId="0" fontId="11" fillId="8" borderId="4" xfId="0" applyFont="1" applyFill="1" applyBorder="1" applyAlignment="1">
      <alignment vertical="top" wrapText="1"/>
    </xf>
    <xf numFmtId="169" fontId="10" fillId="9" borderId="4" xfId="0" applyNumberFormat="1" applyFont="1" applyFill="1" applyBorder="1" applyAlignment="1">
      <alignment horizontal="center"/>
    </xf>
    <xf numFmtId="0" fontId="10" fillId="9" borderId="4" xfId="0" applyFont="1" applyFill="1" applyBorder="1" applyAlignment="1">
      <alignment horizontal="right"/>
    </xf>
    <xf numFmtId="0" fontId="11" fillId="8" borderId="4" xfId="0" applyFont="1" applyFill="1" applyBorder="1" applyAlignment="1">
      <alignment horizontal="center"/>
    </xf>
    <xf numFmtId="0" fontId="11" fillId="9" borderId="4" xfId="0" applyFont="1" applyFill="1" applyBorder="1"/>
    <xf numFmtId="0" fontId="11" fillId="9" borderId="4" xfId="0" applyFont="1" applyFill="1" applyBorder="1" applyAlignment="1">
      <alignment horizontal="center"/>
    </xf>
    <xf numFmtId="169" fontId="11" fillId="9" borderId="4" xfId="0" applyNumberFormat="1" applyFont="1" applyFill="1" applyBorder="1" applyAlignment="1">
      <alignment horizontal="center"/>
    </xf>
    <xf numFmtId="170" fontId="11" fillId="9" borderId="4" xfId="0" applyNumberFormat="1" applyFont="1" applyFill="1" applyBorder="1" applyAlignment="1">
      <alignment horizontal="right"/>
    </xf>
    <xf numFmtId="170" fontId="10" fillId="9" borderId="4" xfId="0" applyNumberFormat="1" applyFont="1" applyFill="1" applyBorder="1" applyAlignment="1">
      <alignment horizontal="right"/>
    </xf>
    <xf numFmtId="0" fontId="11" fillId="8" borderId="4" xfId="0" applyFont="1" applyFill="1" applyBorder="1" applyAlignment="1">
      <alignment horizontal="center" vertical="center" wrapText="1"/>
    </xf>
    <xf numFmtId="0" fontId="11" fillId="8" borderId="4" xfId="0" applyFont="1" applyFill="1" applyBorder="1" applyAlignment="1">
      <alignment horizontal="center" wrapText="1"/>
    </xf>
    <xf numFmtId="0" fontId="11" fillId="8" borderId="4" xfId="0" applyFont="1" applyFill="1" applyBorder="1"/>
    <xf numFmtId="169" fontId="11" fillId="8" borderId="4" xfId="0" applyNumberFormat="1" applyFont="1" applyFill="1" applyBorder="1"/>
    <xf numFmtId="169" fontId="11" fillId="8" borderId="4" xfId="0" applyNumberFormat="1" applyFont="1" applyFill="1" applyBorder="1" applyAlignment="1">
      <alignment horizontal="right"/>
    </xf>
    <xf numFmtId="0" fontId="11" fillId="6" borderId="4" xfId="0" applyFont="1" applyFill="1" applyBorder="1" applyAlignment="1">
      <alignment vertical="center" wrapText="1"/>
    </xf>
    <xf numFmtId="171" fontId="11" fillId="0" borderId="4" xfId="0" applyNumberFormat="1" applyFont="1" applyBorder="1" applyAlignment="1">
      <alignment horizontal="right"/>
    </xf>
    <xf numFmtId="171" fontId="12" fillId="7" borderId="4" xfId="0" applyNumberFormat="1" applyFont="1" applyFill="1" applyBorder="1"/>
    <xf numFmtId="169" fontId="12" fillId="5" borderId="4" xfId="0" applyNumberFormat="1" applyFont="1" applyFill="1" applyBorder="1" applyAlignment="1">
      <alignment horizontal="right"/>
    </xf>
    <xf numFmtId="0" fontId="12" fillId="5" borderId="14" xfId="0" applyFont="1" applyFill="1" applyBorder="1" applyAlignment="1">
      <alignment horizontal="left"/>
    </xf>
    <xf numFmtId="0" fontId="12" fillId="5" borderId="15" xfId="0" applyFont="1" applyFill="1" applyBorder="1" applyAlignment="1">
      <alignment horizontal="left"/>
    </xf>
    <xf numFmtId="0" fontId="12" fillId="5" borderId="28" xfId="0" applyFont="1" applyFill="1" applyBorder="1" applyAlignment="1">
      <alignment horizontal="left"/>
    </xf>
    <xf numFmtId="171" fontId="12" fillId="5" borderId="4" xfId="0" applyNumberFormat="1" applyFont="1" applyFill="1" applyBorder="1" applyAlignment="1">
      <alignment horizontal="right"/>
    </xf>
    <xf numFmtId="0" fontId="12" fillId="5" borderId="6" xfId="0" applyFont="1" applyFill="1" applyBorder="1" applyAlignment="1">
      <alignment horizontal="center"/>
    </xf>
    <xf numFmtId="169" fontId="12" fillId="5" borderId="6" xfId="0" applyNumberFormat="1" applyFont="1" applyFill="1" applyBorder="1" applyAlignment="1">
      <alignment horizontal="right"/>
    </xf>
    <xf numFmtId="169" fontId="12" fillId="0" borderId="32" xfId="0" applyNumberFormat="1" applyFont="1" applyBorder="1" applyAlignment="1">
      <alignment horizontal="right"/>
    </xf>
    <xf numFmtId="169" fontId="12" fillId="7" borderId="5" xfId="0" applyNumberFormat="1" applyFont="1" applyFill="1" applyBorder="1" applyAlignment="1">
      <alignment horizontal="right"/>
    </xf>
    <xf numFmtId="0" fontId="11" fillId="0" borderId="13" xfId="0" applyFont="1" applyBorder="1"/>
    <xf numFmtId="0" fontId="11" fillId="0" borderId="27" xfId="0" applyFont="1" applyBorder="1"/>
    <xf numFmtId="4" fontId="11" fillId="0" borderId="27" xfId="0" applyNumberFormat="1" applyFont="1" applyBorder="1"/>
    <xf numFmtId="4" fontId="11" fillId="0" borderId="13" xfId="0" applyNumberFormat="1" applyFont="1" applyBorder="1"/>
    <xf numFmtId="0" fontId="17" fillId="0" borderId="13" xfId="0" applyFont="1" applyBorder="1"/>
    <xf numFmtId="0" fontId="17" fillId="0" borderId="8" xfId="0" applyFont="1" applyBorder="1"/>
    <xf numFmtId="4" fontId="16" fillId="0" borderId="13" xfId="0" applyNumberFormat="1" applyFont="1" applyBorder="1"/>
    <xf numFmtId="4" fontId="16" fillId="0" borderId="8" xfId="0" applyNumberFormat="1" applyFont="1" applyBorder="1"/>
    <xf numFmtId="4" fontId="12" fillId="0" borderId="13" xfId="0" applyNumberFormat="1" applyFont="1" applyBorder="1"/>
    <xf numFmtId="4" fontId="12" fillId="0" borderId="27" xfId="0" applyNumberFormat="1" applyFont="1" applyBorder="1"/>
    <xf numFmtId="0" fontId="18" fillId="0" borderId="13" xfId="0" applyFont="1" applyBorder="1"/>
    <xf numFmtId="0" fontId="0" fillId="0" borderId="13" xfId="0" applyBorder="1" applyAlignment="1">
      <alignment wrapText="1"/>
    </xf>
    <xf numFmtId="0" fontId="0" fillId="0" borderId="13" xfId="0" applyBorder="1"/>
    <xf numFmtId="4" fontId="0" fillId="0" borderId="13" xfId="0" applyNumberFormat="1" applyBorder="1"/>
    <xf numFmtId="4" fontId="19" fillId="0" borderId="27" xfId="0" applyNumberFormat="1" applyFont="1" applyBorder="1"/>
    <xf numFmtId="0" fontId="11" fillId="0" borderId="3" xfId="0" applyFont="1" applyBorder="1" applyAlignment="1">
      <alignment vertical="center" wrapText="1"/>
    </xf>
    <xf numFmtId="4" fontId="0" fillId="0" borderId="27" xfId="0" applyNumberFormat="1" applyBorder="1"/>
    <xf numFmtId="4" fontId="20" fillId="0" borderId="13" xfId="0" applyNumberFormat="1" applyFont="1" applyBorder="1"/>
    <xf numFmtId="0" fontId="12" fillId="10" borderId="13" xfId="0" applyFont="1" applyFill="1" applyBorder="1"/>
    <xf numFmtId="0" fontId="12" fillId="10" borderId="8" xfId="0" applyFont="1" applyFill="1" applyBorder="1"/>
    <xf numFmtId="0" fontId="16" fillId="11" borderId="13" xfId="0" applyFont="1" applyFill="1" applyBorder="1"/>
    <xf numFmtId="0" fontId="16" fillId="11" borderId="14" xfId="0" applyFont="1" applyFill="1" applyBorder="1"/>
    <xf numFmtId="0" fontId="17" fillId="11" borderId="14" xfId="0" applyFont="1" applyFill="1" applyBorder="1"/>
    <xf numFmtId="0" fontId="17" fillId="11" borderId="15" xfId="0" applyFont="1" applyFill="1" applyBorder="1"/>
    <xf numFmtId="0" fontId="17" fillId="11" borderId="16" xfId="0" applyFont="1" applyFill="1" applyBorder="1"/>
    <xf numFmtId="0" fontId="16" fillId="10" borderId="13" xfId="0" applyFont="1" applyFill="1" applyBorder="1"/>
    <xf numFmtId="0" fontId="16" fillId="10" borderId="14" xfId="0" applyFont="1" applyFill="1" applyBorder="1"/>
    <xf numFmtId="0" fontId="17" fillId="10" borderId="14" xfId="0" applyFont="1" applyFill="1" applyBorder="1"/>
    <xf numFmtId="4" fontId="17" fillId="10" borderId="15" xfId="0" applyNumberFormat="1" applyFont="1" applyFill="1" applyBorder="1"/>
    <xf numFmtId="4" fontId="17" fillId="10" borderId="16" xfId="0" applyNumberFormat="1" applyFont="1" applyFill="1" applyBorder="1"/>
    <xf numFmtId="0" fontId="16" fillId="10" borderId="24" xfId="0" applyFont="1" applyFill="1" applyBorder="1"/>
    <xf numFmtId="0" fontId="17" fillId="10" borderId="24" xfId="0" applyFont="1" applyFill="1" applyBorder="1"/>
    <xf numFmtId="0" fontId="17" fillId="10" borderId="0" xfId="0" applyFont="1" applyFill="1"/>
    <xf numFmtId="4" fontId="17" fillId="10" borderId="25" xfId="0" applyNumberFormat="1" applyFont="1" applyFill="1" applyBorder="1"/>
    <xf numFmtId="4" fontId="17" fillId="10" borderId="26" xfId="0" applyNumberFormat="1" applyFont="1" applyFill="1" applyBorder="1"/>
    <xf numFmtId="0" fontId="11" fillId="10" borderId="13" xfId="0" applyFont="1" applyFill="1" applyBorder="1"/>
    <xf numFmtId="0" fontId="10" fillId="10" borderId="13" xfId="0" applyFont="1" applyFill="1" applyBorder="1" applyAlignment="1">
      <alignment wrapText="1"/>
    </xf>
    <xf numFmtId="4" fontId="11" fillId="10" borderId="13" xfId="0" applyNumberFormat="1" applyFont="1" applyFill="1" applyBorder="1"/>
    <xf numFmtId="0" fontId="19" fillId="10" borderId="13" xfId="0" applyFont="1" applyFill="1" applyBorder="1"/>
    <xf numFmtId="0" fontId="18" fillId="10" borderId="13" xfId="0" applyFont="1" applyFill="1" applyBorder="1"/>
    <xf numFmtId="4" fontId="18" fillId="10" borderId="13" xfId="0" applyNumberFormat="1" applyFont="1" applyFill="1" applyBorder="1"/>
    <xf numFmtId="0" fontId="18" fillId="11" borderId="0" xfId="0" applyFont="1" applyFill="1"/>
    <xf numFmtId="4" fontId="18" fillId="11" borderId="0" xfId="0" applyNumberFormat="1" applyFont="1" applyFill="1"/>
    <xf numFmtId="0" fontId="19" fillId="11" borderId="0" xfId="0" applyFont="1" applyFill="1"/>
    <xf numFmtId="4" fontId="21" fillId="11" borderId="0" xfId="0" applyNumberFormat="1" applyFont="1" applyFill="1"/>
    <xf numFmtId="1" fontId="23" fillId="0" borderId="4" xfId="0" applyNumberFormat="1" applyFont="1" applyBorder="1" applyAlignment="1">
      <alignment horizontal="center" vertical="center"/>
    </xf>
    <xf numFmtId="0" fontId="2" fillId="0" borderId="4" xfId="0" applyFont="1" applyBorder="1" applyAlignment="1">
      <alignment horizontal="justify"/>
    </xf>
    <xf numFmtId="0" fontId="2" fillId="0" borderId="4" xfId="0" applyFont="1" applyBorder="1" applyAlignment="1">
      <alignment horizontal="center" vertical="center"/>
    </xf>
    <xf numFmtId="0" fontId="2" fillId="0" borderId="4" xfId="0" applyFont="1" applyBorder="1" applyAlignment="1">
      <alignment wrapText="1"/>
    </xf>
    <xf numFmtId="0" fontId="2" fillId="0" borderId="4" xfId="0" applyFont="1" applyBorder="1" applyAlignment="1">
      <alignment horizontal="left" wrapText="1"/>
    </xf>
    <xf numFmtId="166" fontId="23" fillId="0" borderId="4" xfId="0" applyNumberFormat="1" applyFont="1" applyBorder="1" applyAlignment="1">
      <alignment horizontal="center" vertical="center"/>
    </xf>
    <xf numFmtId="0" fontId="24" fillId="0" borderId="4" xfId="0" applyFont="1" applyBorder="1" applyAlignment="1">
      <alignment horizontal="left" vertical="top"/>
    </xf>
    <xf numFmtId="0" fontId="23" fillId="0" borderId="4" xfId="0" applyFont="1" applyBorder="1" applyAlignment="1">
      <alignment horizontal="center"/>
    </xf>
    <xf numFmtId="1" fontId="2" fillId="0" borderId="4" xfId="0" applyNumberFormat="1" applyFont="1" applyBorder="1" applyAlignment="1">
      <alignment horizontal="center" vertical="center"/>
    </xf>
    <xf numFmtId="1" fontId="26" fillId="0" borderId="4" xfId="0" applyNumberFormat="1" applyFont="1" applyBorder="1" applyAlignment="1">
      <alignment horizontal="center" vertical="center"/>
    </xf>
    <xf numFmtId="0" fontId="2" fillId="0" borderId="4" xfId="0" applyFont="1" applyBorder="1" applyAlignment="1">
      <alignment vertical="center"/>
    </xf>
    <xf numFmtId="172" fontId="2" fillId="0" borderId="4" xfId="0" applyNumberFormat="1" applyFont="1" applyBorder="1" applyAlignment="1">
      <alignment vertical="center"/>
    </xf>
    <xf numFmtId="0" fontId="2" fillId="0" borderId="4" xfId="0" applyFont="1" applyBorder="1" applyAlignment="1">
      <alignment horizontal="left" vertical="center" wrapText="1"/>
    </xf>
    <xf numFmtId="0" fontId="2" fillId="0" borderId="4" xfId="0" applyFont="1" applyBorder="1" applyAlignment="1">
      <alignment vertical="justify"/>
    </xf>
    <xf numFmtId="0" fontId="28" fillId="0" borderId="0" xfId="0" applyFont="1"/>
    <xf numFmtId="2" fontId="23" fillId="0" borderId="4" xfId="0" applyNumberFormat="1" applyFont="1" applyBorder="1" applyAlignment="1">
      <alignment horizontal="center" vertical="center"/>
    </xf>
    <xf numFmtId="2" fontId="2" fillId="0" borderId="4" xfId="0" applyNumberFormat="1" applyFont="1" applyBorder="1" applyAlignment="1">
      <alignment horizontal="center" vertical="center"/>
    </xf>
    <xf numFmtId="2" fontId="23" fillId="0" borderId="4" xfId="0" applyNumberFormat="1" applyFont="1" applyBorder="1" applyAlignment="1">
      <alignment horizontal="center"/>
    </xf>
    <xf numFmtId="0" fontId="2" fillId="0" borderId="4" xfId="0" applyFont="1" applyBorder="1" applyAlignment="1">
      <alignment horizontal="center"/>
    </xf>
    <xf numFmtId="0" fontId="28" fillId="0" borderId="0" xfId="0" applyFont="1" applyAlignment="1">
      <alignment horizontal="center"/>
    </xf>
    <xf numFmtId="2" fontId="28" fillId="0" borderId="0" xfId="0" applyNumberFormat="1" applyFont="1" applyAlignment="1">
      <alignment horizontal="center"/>
    </xf>
    <xf numFmtId="0" fontId="23" fillId="0" borderId="4" xfId="0" applyFont="1" applyBorder="1" applyAlignment="1">
      <alignment horizontal="right" vertical="center"/>
    </xf>
    <xf numFmtId="0" fontId="23" fillId="0" borderId="4" xfId="0" applyFont="1" applyBorder="1"/>
    <xf numFmtId="0" fontId="28" fillId="0" borderId="0" xfId="0" applyFont="1" applyAlignment="1">
      <alignment horizontal="right"/>
    </xf>
    <xf numFmtId="166" fontId="23" fillId="10" borderId="4" xfId="0" applyNumberFormat="1" applyFont="1" applyFill="1" applyBorder="1" applyAlignment="1">
      <alignment horizontal="center" vertical="center"/>
    </xf>
    <xf numFmtId="0" fontId="24" fillId="10" borderId="4" xfId="0" applyFont="1" applyFill="1" applyBorder="1" applyAlignment="1">
      <alignment horizontal="center" vertical="center"/>
    </xf>
    <xf numFmtId="0" fontId="23" fillId="10" borderId="4" xfId="0" applyFont="1" applyFill="1" applyBorder="1" applyAlignment="1">
      <alignment horizontal="center"/>
    </xf>
    <xf numFmtId="2" fontId="23" fillId="10" borderId="4" xfId="0" applyNumberFormat="1" applyFont="1" applyFill="1" applyBorder="1" applyAlignment="1">
      <alignment horizontal="center"/>
    </xf>
    <xf numFmtId="0" fontId="23" fillId="10" borderId="4" xfId="0" applyFont="1" applyFill="1" applyBorder="1" applyAlignment="1">
      <alignment horizontal="right"/>
    </xf>
    <xf numFmtId="0" fontId="22" fillId="12" borderId="4" xfId="0" applyFont="1" applyFill="1" applyBorder="1" applyAlignment="1">
      <alignment horizontal="center"/>
    </xf>
    <xf numFmtId="0" fontId="22" fillId="12" borderId="4" xfId="0" applyFont="1" applyFill="1" applyBorder="1" applyAlignment="1">
      <alignment horizontal="center" vertical="center"/>
    </xf>
    <xf numFmtId="0" fontId="29" fillId="12" borderId="4" xfId="0" applyFont="1" applyFill="1" applyBorder="1" applyAlignment="1">
      <alignment horizontal="center" vertical="center"/>
    </xf>
    <xf numFmtId="2" fontId="29" fillId="12" borderId="4" xfId="0" applyNumberFormat="1" applyFont="1" applyFill="1" applyBorder="1" applyAlignment="1">
      <alignment horizontal="center" vertical="center"/>
    </xf>
    <xf numFmtId="0" fontId="29" fillId="0" borderId="33" xfId="0" applyFont="1" applyBorder="1"/>
    <xf numFmtId="0" fontId="29" fillId="0" borderId="35" xfId="0" applyFont="1" applyBorder="1" applyAlignment="1">
      <alignment horizontal="right"/>
    </xf>
    <xf numFmtId="0" fontId="29" fillId="0" borderId="36" xfId="0" applyFont="1" applyBorder="1"/>
    <xf numFmtId="0" fontId="29" fillId="0" borderId="37" xfId="0" applyFont="1" applyBorder="1"/>
    <xf numFmtId="0" fontId="2" fillId="0" borderId="41" xfId="0" applyFont="1" applyBorder="1" applyAlignment="1">
      <alignment horizontal="center" vertical="center"/>
    </xf>
    <xf numFmtId="0" fontId="2" fillId="2" borderId="41" xfId="6" applyNumberFormat="1" applyFont="1" applyFill="1" applyBorder="1" applyAlignment="1">
      <alignment horizontal="left" vertical="center" wrapText="1"/>
    </xf>
    <xf numFmtId="173" fontId="7" fillId="2" borderId="41" xfId="0" applyNumberFormat="1" applyFont="1" applyFill="1" applyBorder="1" applyAlignment="1">
      <alignment horizontal="center" vertical="center" wrapText="1"/>
    </xf>
    <xf numFmtId="0" fontId="2" fillId="2" borderId="42" xfId="0" applyFont="1" applyFill="1" applyBorder="1" applyAlignment="1">
      <alignment horizontal="center" vertical="center"/>
    </xf>
    <xf numFmtId="174" fontId="2" fillId="0" borderId="41" xfId="0" applyNumberFormat="1" applyFont="1" applyBorder="1" applyAlignment="1">
      <alignment horizontal="center" vertical="center" wrapText="1"/>
    </xf>
    <xf numFmtId="168" fontId="2" fillId="2" borderId="41" xfId="5" applyNumberFormat="1" applyFont="1" applyFill="1" applyBorder="1" applyAlignment="1">
      <alignment horizontal="center" vertical="center"/>
    </xf>
    <xf numFmtId="0" fontId="2" fillId="2" borderId="41" xfId="6" applyNumberFormat="1" applyFont="1" applyFill="1" applyBorder="1" applyAlignment="1">
      <alignment vertical="center" wrapText="1"/>
    </xf>
    <xf numFmtId="0" fontId="2" fillId="2" borderId="41" xfId="0" applyFont="1" applyFill="1" applyBorder="1" applyAlignment="1">
      <alignment horizontal="center" vertical="center"/>
    </xf>
    <xf numFmtId="168" fontId="2" fillId="2" borderId="43" xfId="5" applyNumberFormat="1" applyFont="1" applyFill="1" applyBorder="1" applyAlignment="1">
      <alignment horizontal="center" vertical="center"/>
    </xf>
    <xf numFmtId="0" fontId="2" fillId="2" borderId="44" xfId="6" applyNumberFormat="1" applyFont="1" applyFill="1" applyBorder="1" applyAlignment="1">
      <alignment vertical="center" wrapText="1"/>
    </xf>
    <xf numFmtId="0" fontId="2" fillId="2" borderId="44" xfId="0" applyFont="1" applyFill="1" applyBorder="1" applyAlignment="1">
      <alignment horizontal="center" vertical="center"/>
    </xf>
    <xf numFmtId="168" fontId="2" fillId="2" borderId="45" xfId="5" applyNumberFormat="1" applyFont="1" applyFill="1" applyBorder="1" applyAlignment="1">
      <alignment horizontal="center" vertical="center"/>
    </xf>
    <xf numFmtId="0" fontId="2" fillId="0" borderId="41" xfId="5" applyNumberFormat="1" applyFont="1" applyFill="1" applyBorder="1" applyAlignment="1">
      <alignment vertical="center" wrapText="1"/>
    </xf>
    <xf numFmtId="168" fontId="2" fillId="0" borderId="41" xfId="0" applyNumberFormat="1" applyFont="1" applyBorder="1" applyAlignment="1">
      <alignment horizontal="center" vertical="center" wrapText="1"/>
    </xf>
    <xf numFmtId="0" fontId="2" fillId="0" borderId="41" xfId="0" applyFont="1" applyBorder="1" applyAlignment="1">
      <alignment horizontal="left" vertical="center" wrapText="1"/>
    </xf>
    <xf numFmtId="173" fontId="7" fillId="0" borderId="41" xfId="0" applyNumberFormat="1" applyFont="1" applyBorder="1" applyAlignment="1">
      <alignment horizontal="center" vertical="center" wrapText="1"/>
    </xf>
    <xf numFmtId="168" fontId="2" fillId="0" borderId="41" xfId="5" applyNumberFormat="1" applyFont="1" applyFill="1" applyBorder="1" applyAlignment="1">
      <alignment horizontal="center" vertical="center"/>
    </xf>
    <xf numFmtId="0" fontId="2" fillId="0" borderId="41" xfId="0" applyFont="1" applyBorder="1" applyAlignment="1">
      <alignment horizontal="center" vertical="center" wrapText="1"/>
    </xf>
    <xf numFmtId="175" fontId="2" fillId="0" borderId="41" xfId="5" applyNumberFormat="1" applyFont="1" applyFill="1" applyBorder="1" applyAlignment="1">
      <alignment horizontal="center" vertical="center"/>
    </xf>
    <xf numFmtId="0" fontId="2" fillId="0" borderId="41" xfId="0" applyFont="1" applyBorder="1" applyAlignment="1">
      <alignment horizontal="left" vertical="center"/>
    </xf>
    <xf numFmtId="9" fontId="2" fillId="0" borderId="41" xfId="0" applyNumberFormat="1" applyFont="1" applyBorder="1" applyAlignment="1">
      <alignment horizontal="left" vertical="center"/>
    </xf>
    <xf numFmtId="165" fontId="2" fillId="2" borderId="41" xfId="1" applyFont="1" applyFill="1" applyBorder="1" applyAlignment="1">
      <alignment horizontal="center" vertical="center"/>
    </xf>
    <xf numFmtId="165" fontId="2" fillId="2" borderId="44" xfId="1" applyFont="1" applyFill="1" applyBorder="1" applyAlignment="1">
      <alignment horizontal="center" vertical="center"/>
    </xf>
    <xf numFmtId="165" fontId="0" fillId="0" borderId="0" xfId="1" applyFont="1"/>
    <xf numFmtId="0" fontId="23" fillId="10" borderId="4" xfId="0" applyFont="1" applyFill="1" applyBorder="1" applyAlignment="1">
      <alignment vertical="center"/>
    </xf>
    <xf numFmtId="0" fontId="2" fillId="14" borderId="41" xfId="0" applyFont="1" applyFill="1" applyBorder="1" applyAlignment="1">
      <alignment horizontal="center" vertical="center"/>
    </xf>
    <xf numFmtId="0" fontId="33" fillId="14" borderId="41" xfId="5" applyNumberFormat="1" applyFont="1" applyFill="1" applyBorder="1" applyAlignment="1">
      <alignment horizontal="center" vertical="center" wrapText="1"/>
    </xf>
    <xf numFmtId="175" fontId="2" fillId="14" borderId="41" xfId="5" applyNumberFormat="1" applyFont="1" applyFill="1" applyBorder="1" applyAlignment="1">
      <alignment horizontal="center" vertical="center"/>
    </xf>
    <xf numFmtId="165" fontId="20" fillId="11" borderId="41" xfId="1" applyFont="1" applyFill="1" applyBorder="1" applyAlignment="1">
      <alignment horizontal="right" vertical="center"/>
    </xf>
    <xf numFmtId="1" fontId="14" fillId="11" borderId="4" xfId="0" applyNumberFormat="1" applyFont="1" applyFill="1" applyBorder="1" applyAlignment="1">
      <alignment horizontal="center" vertical="center"/>
    </xf>
    <xf numFmtId="0" fontId="14" fillId="11" borderId="4" xfId="0" applyFont="1" applyFill="1" applyBorder="1" applyAlignment="1">
      <alignment horizontal="left" vertical="center" wrapText="1"/>
    </xf>
    <xf numFmtId="0" fontId="14" fillId="11" borderId="4" xfId="0" applyFont="1" applyFill="1" applyBorder="1" applyAlignment="1">
      <alignment horizontal="center"/>
    </xf>
    <xf numFmtId="0" fontId="22" fillId="11" borderId="4" xfId="0" applyFont="1" applyFill="1" applyBorder="1" applyAlignment="1">
      <alignment horizontal="right" vertical="center"/>
    </xf>
    <xf numFmtId="0" fontId="4" fillId="2" borderId="0" xfId="0" applyFont="1" applyFill="1" applyAlignment="1">
      <alignment horizontal="center" vertical="center" wrapText="1"/>
    </xf>
    <xf numFmtId="0" fontId="5" fillId="0" borderId="0" xfId="0" applyFont="1" applyAlignment="1">
      <alignment wrapText="1"/>
    </xf>
    <xf numFmtId="0" fontId="4" fillId="2" borderId="0" xfId="0" applyFont="1" applyFill="1" applyAlignment="1">
      <alignment horizontal="left" vertical="center" wrapText="1"/>
    </xf>
    <xf numFmtId="0" fontId="5" fillId="0" borderId="0" xfId="0" applyFont="1" applyAlignment="1">
      <alignment horizontal="left" wrapText="1"/>
    </xf>
    <xf numFmtId="0" fontId="7" fillId="0" borderId="0" xfId="3" applyFont="1" applyAlignment="1">
      <alignment wrapText="1"/>
    </xf>
    <xf numFmtId="0" fontId="9"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6" fillId="2" borderId="4" xfId="0" applyFont="1" applyFill="1" applyBorder="1" applyAlignment="1">
      <alignment horizontal="center" vertical="center" wrapText="1"/>
    </xf>
    <xf numFmtId="0" fontId="7" fillId="2" borderId="4" xfId="0" applyFont="1" applyFill="1" applyBorder="1" applyAlignment="1">
      <alignment horizontal="center" wrapText="1"/>
    </xf>
    <xf numFmtId="0" fontId="12" fillId="5" borderId="9" xfId="0" applyFont="1" applyFill="1" applyBorder="1" applyAlignment="1">
      <alignment horizontal="left"/>
    </xf>
    <xf numFmtId="0" fontId="12" fillId="5" borderId="10" xfId="0" applyFont="1" applyFill="1" applyBorder="1" applyAlignment="1">
      <alignment horizontal="left"/>
    </xf>
    <xf numFmtId="0" fontId="12" fillId="5" borderId="11" xfId="0" applyFont="1" applyFill="1" applyBorder="1" applyAlignment="1">
      <alignment horizontal="left"/>
    </xf>
    <xf numFmtId="0" fontId="12" fillId="7" borderId="1" xfId="0" applyFont="1" applyFill="1" applyBorder="1" applyAlignment="1">
      <alignment horizontal="right"/>
    </xf>
    <xf numFmtId="0" fontId="12" fillId="7" borderId="2" xfId="0" applyFont="1" applyFill="1" applyBorder="1" applyAlignment="1">
      <alignment horizontal="right"/>
    </xf>
    <xf numFmtId="0" fontId="12" fillId="7" borderId="3" xfId="0" applyFont="1" applyFill="1" applyBorder="1" applyAlignment="1">
      <alignment horizontal="right"/>
    </xf>
    <xf numFmtId="0" fontId="12" fillId="5" borderId="14" xfId="0" applyFont="1" applyFill="1" applyBorder="1" applyAlignment="1">
      <alignment horizontal="left"/>
    </xf>
    <xf numFmtId="0" fontId="12" fillId="5" borderId="15" xfId="0" applyFont="1" applyFill="1" applyBorder="1" applyAlignment="1">
      <alignment horizontal="left"/>
    </xf>
    <xf numFmtId="0" fontId="12" fillId="5" borderId="16" xfId="0" applyFont="1" applyFill="1" applyBorder="1" applyAlignment="1">
      <alignment horizontal="left"/>
    </xf>
    <xf numFmtId="0" fontId="12" fillId="7" borderId="17" xfId="0" applyFont="1" applyFill="1" applyBorder="1" applyAlignment="1">
      <alignment horizontal="right"/>
    </xf>
    <xf numFmtId="0" fontId="12" fillId="7" borderId="18" xfId="0" applyFont="1" applyFill="1" applyBorder="1" applyAlignment="1">
      <alignment horizontal="right"/>
    </xf>
    <xf numFmtId="0" fontId="12" fillId="5" borderId="19" xfId="0" applyFont="1" applyFill="1" applyBorder="1" applyAlignment="1">
      <alignment horizontal="left"/>
    </xf>
    <xf numFmtId="0" fontId="12" fillId="5" borderId="18" xfId="0" applyFont="1" applyFill="1" applyBorder="1" applyAlignment="1">
      <alignment horizontal="left"/>
    </xf>
    <xf numFmtId="0" fontId="12" fillId="5" borderId="20" xfId="0" applyFont="1" applyFill="1" applyBorder="1" applyAlignment="1">
      <alignment horizontal="left"/>
    </xf>
    <xf numFmtId="0" fontId="12" fillId="7" borderId="21" xfId="0" applyFont="1" applyFill="1" applyBorder="1" applyAlignment="1">
      <alignment horizontal="right"/>
    </xf>
    <xf numFmtId="0" fontId="12" fillId="7" borderId="22" xfId="0" applyFont="1" applyFill="1" applyBorder="1" applyAlignment="1">
      <alignment horizontal="right"/>
    </xf>
    <xf numFmtId="0" fontId="12" fillId="5" borderId="24" xfId="0" applyFont="1" applyFill="1" applyBorder="1" applyAlignment="1">
      <alignment horizontal="left"/>
    </xf>
    <xf numFmtId="0" fontId="12" fillId="5" borderId="25" xfId="0" applyFont="1" applyFill="1" applyBorder="1" applyAlignment="1">
      <alignment horizontal="left"/>
    </xf>
    <xf numFmtId="0" fontId="12" fillId="5" borderId="26" xfId="0" applyFont="1" applyFill="1" applyBorder="1" applyAlignment="1">
      <alignment horizontal="left"/>
    </xf>
    <xf numFmtId="0" fontId="12" fillId="7" borderId="20" xfId="0" applyFont="1" applyFill="1" applyBorder="1" applyAlignment="1">
      <alignment horizontal="right"/>
    </xf>
    <xf numFmtId="0" fontId="12" fillId="7" borderId="23" xfId="0" applyFont="1" applyFill="1" applyBorder="1" applyAlignment="1">
      <alignment horizontal="right"/>
    </xf>
    <xf numFmtId="0" fontId="12" fillId="5" borderId="1" xfId="0" applyFont="1" applyFill="1" applyBorder="1" applyAlignment="1">
      <alignment horizontal="left"/>
    </xf>
    <xf numFmtId="0" fontId="12" fillId="5" borderId="2" xfId="0" applyFont="1" applyFill="1" applyBorder="1" applyAlignment="1">
      <alignment horizontal="left"/>
    </xf>
    <xf numFmtId="0" fontId="12" fillId="5" borderId="3" xfId="0" applyFont="1" applyFill="1" applyBorder="1" applyAlignment="1">
      <alignment horizontal="left"/>
    </xf>
    <xf numFmtId="0" fontId="10" fillId="9" borderId="1" xfId="0" applyFont="1" applyFill="1" applyBorder="1" applyAlignment="1">
      <alignment horizontal="left"/>
    </xf>
    <xf numFmtId="0" fontId="10" fillId="9" borderId="2" xfId="0" applyFont="1" applyFill="1" applyBorder="1" applyAlignment="1">
      <alignment horizontal="left"/>
    </xf>
    <xf numFmtId="0" fontId="10" fillId="9" borderId="3" xfId="0" applyFont="1" applyFill="1" applyBorder="1" applyAlignment="1">
      <alignment horizontal="left"/>
    </xf>
    <xf numFmtId="0" fontId="12" fillId="5" borderId="24"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8" xfId="0" applyFont="1" applyFill="1" applyBorder="1" applyAlignment="1">
      <alignment horizontal="left"/>
    </xf>
    <xf numFmtId="0" fontId="12" fillId="5" borderId="29" xfId="0" applyFont="1" applyFill="1" applyBorder="1" applyAlignment="1">
      <alignment horizontal="left"/>
    </xf>
    <xf numFmtId="0" fontId="12" fillId="5" borderId="30" xfId="0" applyFont="1" applyFill="1" applyBorder="1" applyAlignment="1">
      <alignment horizontal="left"/>
    </xf>
    <xf numFmtId="0" fontId="12" fillId="5" borderId="31" xfId="0" applyFont="1" applyFill="1" applyBorder="1" applyAlignment="1">
      <alignment horizontal="left"/>
    </xf>
    <xf numFmtId="0" fontId="2" fillId="0" borderId="4" xfId="0" applyFont="1" applyBorder="1" applyAlignment="1">
      <alignment horizontal="center" vertical="center"/>
    </xf>
    <xf numFmtId="0" fontId="14" fillId="11" borderId="4" xfId="0" applyFont="1" applyFill="1" applyBorder="1" applyAlignment="1">
      <alignment horizontal="center"/>
    </xf>
    <xf numFmtId="0" fontId="29" fillId="0" borderId="34" xfId="0" applyFont="1" applyBorder="1" applyAlignment="1">
      <alignment horizontal="center"/>
    </xf>
    <xf numFmtId="165" fontId="29" fillId="0" borderId="38" xfId="1" applyFont="1" applyBorder="1" applyAlignment="1">
      <alignment horizontal="center"/>
    </xf>
    <xf numFmtId="165" fontId="29" fillId="0" borderId="39" xfId="1" applyFont="1" applyBorder="1" applyAlignment="1">
      <alignment horizontal="center"/>
    </xf>
    <xf numFmtId="165" fontId="29" fillId="0" borderId="40" xfId="1" applyFont="1" applyBorder="1" applyAlignment="1">
      <alignment horizontal="center"/>
    </xf>
    <xf numFmtId="0" fontId="23" fillId="0" borderId="4" xfId="0" applyFont="1" applyBorder="1" applyAlignment="1">
      <alignment horizontal="center"/>
    </xf>
    <xf numFmtId="0" fontId="24" fillId="10" borderId="1" xfId="0" applyFont="1" applyFill="1" applyBorder="1" applyAlignment="1">
      <alignment horizontal="center" vertical="center"/>
    </xf>
    <xf numFmtId="0" fontId="24" fillId="10" borderId="2" xfId="0" applyFont="1" applyFill="1" applyBorder="1" applyAlignment="1">
      <alignment horizontal="center" vertical="center"/>
    </xf>
    <xf numFmtId="0" fontId="24" fillId="10" borderId="3" xfId="0" applyFont="1" applyFill="1" applyBorder="1" applyAlignment="1">
      <alignment horizontal="center" vertical="center"/>
    </xf>
    <xf numFmtId="0" fontId="19" fillId="13" borderId="4" xfId="0" applyFont="1" applyFill="1" applyBorder="1" applyAlignment="1">
      <alignment horizontal="center" vertical="center"/>
    </xf>
  </cellXfs>
  <cellStyles count="7">
    <cellStyle name="Comma" xfId="1" builtinId="3"/>
    <cellStyle name="Comma [0]" xfId="5" builtinId="6"/>
    <cellStyle name="Comma [0]_Sheet1" xfId="6" xr:uid="{00000000-0005-0000-0000-000002000000}"/>
    <cellStyle name="Normal" xfId="0" builtinId="0"/>
    <cellStyle name="Normal 2" xfId="2" xr:uid="{00000000-0005-0000-0000-000004000000}"/>
    <cellStyle name="Normal 4" xfId="3" xr:uid="{00000000-0005-0000-0000-000005000000}"/>
    <cellStyle name="Normal 5"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58</xdr:row>
      <xdr:rowOff>125730</xdr:rowOff>
    </xdr:from>
    <xdr:to>
      <xdr:col>0</xdr:col>
      <xdr:colOff>76200</xdr:colOff>
      <xdr:row>59</xdr:row>
      <xdr:rowOff>145235</xdr:rowOff>
    </xdr:to>
    <xdr:sp macro="" textlink="">
      <xdr:nvSpPr>
        <xdr:cNvPr id="2" name="Text Box 118">
          <a:extLst>
            <a:ext uri="{FF2B5EF4-FFF2-40B4-BE49-F238E27FC236}">
              <a16:creationId xmlns:a16="http://schemas.microsoft.com/office/drawing/2014/main" id="{97C93BBB-BBF2-44BD-888D-0DAA84DE0F26}"/>
            </a:ext>
          </a:extLst>
        </xdr:cNvPr>
        <xdr:cNvSpPr txBox="1">
          <a:spLocks noChangeArrowheads="1"/>
        </xdr:cNvSpPr>
      </xdr:nvSpPr>
      <xdr:spPr bwMode="auto">
        <a:xfrm>
          <a:off x="6164580" y="101654610"/>
          <a:ext cx="76200" cy="20238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1:F16"/>
  <sheetViews>
    <sheetView workbookViewId="0">
      <selection activeCell="K14" sqref="K14"/>
    </sheetView>
  </sheetViews>
  <sheetFormatPr baseColWidth="10" defaultColWidth="8.83203125" defaultRowHeight="15"/>
  <sheetData>
    <row r="11" spans="2:6" ht="15" customHeight="1">
      <c r="B11" s="212" t="s">
        <v>311</v>
      </c>
      <c r="C11" s="213"/>
      <c r="D11" s="213"/>
      <c r="E11" s="213"/>
    </row>
    <row r="12" spans="2:6">
      <c r="B12" s="213"/>
      <c r="C12" s="213"/>
      <c r="D12" s="213"/>
      <c r="E12" s="213"/>
    </row>
    <row r="13" spans="2:6">
      <c r="B13" s="213"/>
      <c r="C13" s="213"/>
      <c r="D13" s="213"/>
      <c r="E13" s="213"/>
    </row>
    <row r="14" spans="2:6">
      <c r="C14" s="214" t="s">
        <v>47</v>
      </c>
      <c r="D14" s="215"/>
      <c r="E14" s="215"/>
      <c r="F14" s="215"/>
    </row>
    <row r="15" spans="2:6">
      <c r="C15" s="215"/>
      <c r="D15" s="215"/>
      <c r="E15" s="215"/>
      <c r="F15" s="215"/>
    </row>
    <row r="16" spans="2:6">
      <c r="C16" s="215"/>
      <c r="D16" s="215"/>
      <c r="E16" s="215"/>
      <c r="F16" s="215"/>
    </row>
  </sheetData>
  <mergeCells count="2">
    <mergeCell ref="B11:E13"/>
    <mergeCell ref="C14:F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9"/>
  <sheetViews>
    <sheetView workbookViewId="0">
      <selection activeCell="B24" sqref="B24"/>
    </sheetView>
  </sheetViews>
  <sheetFormatPr baseColWidth="10" defaultColWidth="8.83203125" defaultRowHeight="15"/>
  <sheetData>
    <row r="2" spans="2:8">
      <c r="B2" s="3" t="s">
        <v>15</v>
      </c>
      <c r="C2" s="4"/>
      <c r="D2" s="4"/>
      <c r="E2" s="4"/>
      <c r="F2" s="4"/>
      <c r="G2" s="4"/>
      <c r="H2" s="5"/>
    </row>
    <row r="3" spans="2:8" ht="96" customHeight="1">
      <c r="B3" s="216" t="s">
        <v>16</v>
      </c>
      <c r="C3" s="216"/>
      <c r="D3" s="216"/>
      <c r="E3" s="216"/>
      <c r="F3" s="216"/>
      <c r="G3" s="216"/>
      <c r="H3" s="216"/>
    </row>
    <row r="4" spans="2:8" ht="52.5" customHeight="1">
      <c r="B4" s="216" t="s">
        <v>17</v>
      </c>
      <c r="C4" s="216"/>
      <c r="D4" s="216"/>
      <c r="E4" s="216"/>
      <c r="F4" s="216"/>
      <c r="G4" s="216"/>
      <c r="H4" s="216"/>
    </row>
    <row r="5" spans="2:8" ht="76.5" customHeight="1">
      <c r="B5" s="216" t="s">
        <v>18</v>
      </c>
      <c r="C5" s="216"/>
      <c r="D5" s="216"/>
      <c r="E5" s="216"/>
      <c r="F5" s="216"/>
      <c r="G5" s="216"/>
      <c r="H5" s="216"/>
    </row>
    <row r="6" spans="2:8" ht="54" customHeight="1">
      <c r="B6" s="216" t="s">
        <v>19</v>
      </c>
      <c r="C6" s="216"/>
      <c r="D6" s="216"/>
      <c r="E6" s="216"/>
      <c r="F6" s="216"/>
      <c r="G6" s="216"/>
      <c r="H6" s="216"/>
    </row>
    <row r="7" spans="2:8" ht="42.75" customHeight="1">
      <c r="B7" s="216" t="s">
        <v>20</v>
      </c>
      <c r="C7" s="216"/>
      <c r="D7" s="216"/>
      <c r="E7" s="216"/>
      <c r="F7" s="216"/>
      <c r="G7" s="216"/>
      <c r="H7" s="216"/>
    </row>
    <row r="8" spans="2:8" ht="63.25" customHeight="1">
      <c r="B8" s="216" t="s">
        <v>21</v>
      </c>
      <c r="C8" s="216"/>
      <c r="D8" s="216"/>
      <c r="E8" s="216"/>
      <c r="F8" s="216"/>
      <c r="G8" s="216"/>
      <c r="H8" s="216"/>
    </row>
    <row r="9" spans="2:8" ht="45" customHeight="1">
      <c r="B9" s="216" t="s">
        <v>22</v>
      </c>
      <c r="C9" s="216"/>
      <c r="D9" s="216"/>
      <c r="E9" s="216"/>
      <c r="F9" s="216"/>
      <c r="G9" s="216"/>
      <c r="H9" s="216"/>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6"/>
  <sheetViews>
    <sheetView tabSelected="1" topLeftCell="A7" zoomScale="90" zoomScaleNormal="100" workbookViewId="0">
      <selection activeCell="C13" sqref="C13"/>
    </sheetView>
  </sheetViews>
  <sheetFormatPr baseColWidth="10" defaultColWidth="8.83203125" defaultRowHeight="15"/>
  <cols>
    <col min="2" max="2" width="57.6640625" customWidth="1"/>
    <col min="3" max="3" width="19.1640625" customWidth="1"/>
  </cols>
  <sheetData>
    <row r="2" spans="1:3">
      <c r="B2" s="222" t="s">
        <v>30</v>
      </c>
      <c r="C2" s="223"/>
    </row>
    <row r="3" spans="1:3">
      <c r="B3" s="223"/>
      <c r="C3" s="223"/>
    </row>
    <row r="4" spans="1:3" ht="14.5" customHeight="1" thickBot="1"/>
    <row r="5" spans="1:3" ht="56.75" customHeight="1" thickBot="1">
      <c r="A5" s="1"/>
      <c r="B5" s="2" t="s">
        <v>310</v>
      </c>
      <c r="C5" s="7" t="s">
        <v>29</v>
      </c>
    </row>
    <row r="6" spans="1:3" ht="27.75" customHeight="1">
      <c r="A6" s="1">
        <v>1</v>
      </c>
      <c r="B6" s="2" t="s">
        <v>25</v>
      </c>
      <c r="C6" s="11">
        <f>'Punime Ndertimore'!F121</f>
        <v>0</v>
      </c>
    </row>
    <row r="7" spans="1:3" ht="25" customHeight="1">
      <c r="A7" s="1">
        <v>2</v>
      </c>
      <c r="B7" s="2" t="s">
        <v>26</v>
      </c>
      <c r="C7" s="11">
        <f>'Punime Hidraulike'!F42</f>
        <v>0</v>
      </c>
    </row>
    <row r="8" spans="1:3" ht="19" customHeight="1">
      <c r="A8" s="1">
        <v>3</v>
      </c>
      <c r="B8" s="2" t="s">
        <v>27</v>
      </c>
      <c r="C8" s="11">
        <f>'Punime Elektrike'!C84:F84</f>
        <v>0</v>
      </c>
    </row>
    <row r="9" spans="1:3" ht="19.5" customHeight="1">
      <c r="A9" s="1">
        <v>4</v>
      </c>
      <c r="B9" s="2" t="s">
        <v>28</v>
      </c>
      <c r="C9" s="11">
        <f>'Punime Mekanike'!F21</f>
        <v>0</v>
      </c>
    </row>
    <row r="10" spans="1:3" ht="19.5" customHeight="1">
      <c r="A10" s="6"/>
      <c r="B10" s="8"/>
      <c r="C10" s="12"/>
    </row>
    <row r="11" spans="1:3" ht="32">
      <c r="A11" s="1"/>
      <c r="B11" s="10" t="s">
        <v>312</v>
      </c>
      <c r="C11" s="11">
        <v>0</v>
      </c>
    </row>
    <row r="12" spans="1:3" ht="28.75" customHeight="1">
      <c r="A12" s="6"/>
      <c r="B12" s="8" t="s">
        <v>23</v>
      </c>
      <c r="C12" s="12">
        <f>SUM(C6:C11)</f>
        <v>0</v>
      </c>
    </row>
    <row r="13" spans="1:3" ht="26.75" customHeight="1">
      <c r="A13" s="1"/>
      <c r="B13" s="2" t="s">
        <v>309</v>
      </c>
      <c r="C13" s="11"/>
    </row>
    <row r="14" spans="1:3" ht="23.75" customHeight="1">
      <c r="A14" s="6"/>
      <c r="B14" s="8" t="s">
        <v>24</v>
      </c>
      <c r="C14" s="12">
        <f>C12+C13</f>
        <v>0</v>
      </c>
    </row>
    <row r="16" spans="1:3">
      <c r="B16" s="13" t="s">
        <v>31</v>
      </c>
      <c r="C16" s="13"/>
    </row>
    <row r="17" spans="2:3">
      <c r="B17" s="13"/>
      <c r="C17" s="13"/>
    </row>
    <row r="18" spans="2:3">
      <c r="B18" s="13" t="s">
        <v>37</v>
      </c>
      <c r="C18" s="13"/>
    </row>
    <row r="19" spans="2:3">
      <c r="B19" s="13"/>
      <c r="C19" s="13"/>
    </row>
    <row r="20" spans="2:3">
      <c r="B20" s="13"/>
      <c r="C20" s="13"/>
    </row>
    <row r="21" spans="2:3">
      <c r="B21" s="13" t="s">
        <v>32</v>
      </c>
      <c r="C21" s="13"/>
    </row>
    <row r="22" spans="2:3">
      <c r="B22" s="13"/>
      <c r="C22" s="13"/>
    </row>
    <row r="23" spans="2:3">
      <c r="B23" s="14" t="s">
        <v>33</v>
      </c>
      <c r="C23" s="15"/>
    </row>
    <row r="24" spans="2:3">
      <c r="B24" s="217" t="s">
        <v>34</v>
      </c>
      <c r="C24" s="218"/>
    </row>
    <row r="25" spans="2:3">
      <c r="B25" s="217" t="s">
        <v>35</v>
      </c>
      <c r="C25" s="219"/>
    </row>
    <row r="26" spans="2:3">
      <c r="B26" s="220" t="s">
        <v>36</v>
      </c>
      <c r="C26" s="221"/>
    </row>
  </sheetData>
  <mergeCells count="4">
    <mergeCell ref="B24:C24"/>
    <mergeCell ref="B25:C25"/>
    <mergeCell ref="B26:C26"/>
    <mergeCell ref="B2:C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F121"/>
  <sheetViews>
    <sheetView workbookViewId="0">
      <selection activeCell="B9" sqref="B9"/>
    </sheetView>
  </sheetViews>
  <sheetFormatPr baseColWidth="10" defaultColWidth="8.83203125" defaultRowHeight="15"/>
  <cols>
    <col min="2" max="2" width="70" customWidth="1"/>
    <col min="6" max="6" width="17" customWidth="1"/>
  </cols>
  <sheetData>
    <row r="3" spans="1:6" ht="16">
      <c r="A3" s="17" t="s">
        <v>10</v>
      </c>
      <c r="B3" s="224" t="s">
        <v>48</v>
      </c>
      <c r="C3" s="225"/>
      <c r="D3" s="225"/>
      <c r="E3" s="225"/>
      <c r="F3" s="226"/>
    </row>
    <row r="4" spans="1:6">
      <c r="A4" s="18"/>
      <c r="B4" s="19" t="s">
        <v>49</v>
      </c>
      <c r="C4" s="20" t="s">
        <v>50</v>
      </c>
      <c r="D4" s="20" t="s">
        <v>9</v>
      </c>
      <c r="E4" s="21" t="s">
        <v>51</v>
      </c>
      <c r="F4" s="20" t="s">
        <v>52</v>
      </c>
    </row>
    <row r="5" spans="1:6" ht="29">
      <c r="A5" s="16">
        <v>1</v>
      </c>
      <c r="B5" s="22" t="s">
        <v>53</v>
      </c>
      <c r="C5" s="23" t="s">
        <v>54</v>
      </c>
      <c r="D5" s="23">
        <v>200</v>
      </c>
      <c r="E5" s="24"/>
      <c r="F5" s="25">
        <f t="shared" ref="F5" si="0">D5*E5</f>
        <v>0</v>
      </c>
    </row>
    <row r="6" spans="1:6" ht="16">
      <c r="A6" s="227" t="s">
        <v>55</v>
      </c>
      <c r="B6" s="228"/>
      <c r="C6" s="228"/>
      <c r="D6" s="228"/>
      <c r="E6" s="229"/>
      <c r="F6" s="26">
        <f>SUM(F5:F5)</f>
        <v>0</v>
      </c>
    </row>
    <row r="7" spans="1:6">
      <c r="A7" s="27"/>
      <c r="B7" s="28"/>
      <c r="C7" s="28"/>
      <c r="D7" s="28"/>
      <c r="E7" s="29"/>
      <c r="F7" s="30"/>
    </row>
    <row r="8" spans="1:6" ht="16">
      <c r="A8" s="31" t="s">
        <v>11</v>
      </c>
      <c r="B8" s="230" t="s">
        <v>56</v>
      </c>
      <c r="C8" s="231"/>
      <c r="D8" s="231"/>
      <c r="E8" s="231"/>
      <c r="F8" s="232"/>
    </row>
    <row r="9" spans="1:6">
      <c r="A9" s="32"/>
      <c r="B9" s="33" t="s">
        <v>49</v>
      </c>
      <c r="C9" s="34" t="s">
        <v>50</v>
      </c>
      <c r="D9" s="34" t="s">
        <v>9</v>
      </c>
      <c r="E9" s="35" t="s">
        <v>51</v>
      </c>
      <c r="F9" s="34" t="s">
        <v>52</v>
      </c>
    </row>
    <row r="10" spans="1:6" ht="28">
      <c r="A10" s="36">
        <v>1</v>
      </c>
      <c r="B10" s="37" t="s">
        <v>57</v>
      </c>
      <c r="C10" s="23" t="s">
        <v>54</v>
      </c>
      <c r="D10" s="38">
        <v>480</v>
      </c>
      <c r="E10" s="24"/>
      <c r="F10" s="25">
        <f t="shared" ref="F10:F15" si="1">D10*E10</f>
        <v>0</v>
      </c>
    </row>
    <row r="11" spans="1:6" ht="42">
      <c r="A11" s="36">
        <v>2</v>
      </c>
      <c r="B11" s="37" t="s">
        <v>58</v>
      </c>
      <c r="C11" s="23" t="s">
        <v>59</v>
      </c>
      <c r="D11" s="38">
        <v>62</v>
      </c>
      <c r="E11" s="24"/>
      <c r="F11" s="25">
        <f t="shared" si="1"/>
        <v>0</v>
      </c>
    </row>
    <row r="12" spans="1:6" ht="28">
      <c r="A12" s="36">
        <v>3</v>
      </c>
      <c r="B12" s="37" t="s">
        <v>60</v>
      </c>
      <c r="C12" s="23" t="s">
        <v>59</v>
      </c>
      <c r="D12" s="38">
        <v>2</v>
      </c>
      <c r="E12" s="24"/>
      <c r="F12" s="25">
        <f t="shared" si="1"/>
        <v>0</v>
      </c>
    </row>
    <row r="13" spans="1:6" ht="29">
      <c r="A13" s="36">
        <v>4</v>
      </c>
      <c r="B13" s="22" t="s">
        <v>61</v>
      </c>
      <c r="C13" s="23" t="s">
        <v>59</v>
      </c>
      <c r="D13" s="23">
        <v>17</v>
      </c>
      <c r="E13" s="24"/>
      <c r="F13" s="25">
        <f t="shared" si="1"/>
        <v>0</v>
      </c>
    </row>
    <row r="14" spans="1:6" ht="43">
      <c r="A14" s="36">
        <v>5</v>
      </c>
      <c r="B14" s="22" t="s">
        <v>62</v>
      </c>
      <c r="C14" s="23" t="s">
        <v>59</v>
      </c>
      <c r="D14" s="23">
        <v>130</v>
      </c>
      <c r="E14" s="24"/>
      <c r="F14" s="25">
        <f t="shared" si="1"/>
        <v>0</v>
      </c>
    </row>
    <row r="15" spans="1:6" ht="29">
      <c r="A15" s="36">
        <v>6</v>
      </c>
      <c r="B15" s="22" t="s">
        <v>63</v>
      </c>
      <c r="C15" s="23" t="s">
        <v>54</v>
      </c>
      <c r="D15" s="23">
        <v>360</v>
      </c>
      <c r="E15" s="24"/>
      <c r="F15" s="25">
        <f t="shared" si="1"/>
        <v>0</v>
      </c>
    </row>
    <row r="16" spans="1:6" ht="16">
      <c r="A16" s="233" t="s">
        <v>64</v>
      </c>
      <c r="B16" s="234"/>
      <c r="C16" s="234"/>
      <c r="D16" s="234"/>
      <c r="E16" s="234"/>
      <c r="F16" s="39">
        <f>SUM(F10:F15)</f>
        <v>0</v>
      </c>
    </row>
    <row r="17" spans="1:6" ht="16">
      <c r="A17" s="27"/>
      <c r="B17" s="40"/>
      <c r="C17" s="40"/>
      <c r="D17" s="40"/>
      <c r="E17" s="41"/>
      <c r="F17" s="42"/>
    </row>
    <row r="18" spans="1:6" ht="16">
      <c r="A18" s="43" t="s">
        <v>43</v>
      </c>
      <c r="B18" s="235" t="s">
        <v>65</v>
      </c>
      <c r="C18" s="236"/>
      <c r="D18" s="236"/>
      <c r="E18" s="236"/>
      <c r="F18" s="237"/>
    </row>
    <row r="19" spans="1:6">
      <c r="A19" s="32"/>
      <c r="B19" s="33" t="s">
        <v>49</v>
      </c>
      <c r="C19" s="34" t="s">
        <v>50</v>
      </c>
      <c r="D19" s="34" t="s">
        <v>9</v>
      </c>
      <c r="E19" s="35" t="s">
        <v>51</v>
      </c>
      <c r="F19" s="34" t="s">
        <v>52</v>
      </c>
    </row>
    <row r="20" spans="1:6" ht="28">
      <c r="A20" s="44">
        <v>1</v>
      </c>
      <c r="B20" s="37" t="s">
        <v>66</v>
      </c>
      <c r="C20" s="23" t="s">
        <v>54</v>
      </c>
      <c r="D20" s="23">
        <v>78</v>
      </c>
      <c r="E20" s="45"/>
      <c r="F20" s="46">
        <f t="shared" ref="F20:F26" si="2">D20*E20</f>
        <v>0</v>
      </c>
    </row>
    <row r="21" spans="1:6" ht="28">
      <c r="A21" s="47">
        <v>2</v>
      </c>
      <c r="B21" s="48" t="s">
        <v>67</v>
      </c>
      <c r="C21" s="47" t="s">
        <v>68</v>
      </c>
      <c r="D21" s="47">
        <v>38</v>
      </c>
      <c r="E21" s="49"/>
      <c r="F21" s="50">
        <f t="shared" si="2"/>
        <v>0</v>
      </c>
    </row>
    <row r="22" spans="1:6" ht="28">
      <c r="A22" s="44">
        <v>3</v>
      </c>
      <c r="B22" s="48" t="s">
        <v>69</v>
      </c>
      <c r="C22" s="47" t="s">
        <v>68</v>
      </c>
      <c r="D22" s="47">
        <v>12</v>
      </c>
      <c r="E22" s="49"/>
      <c r="F22" s="50">
        <f t="shared" si="2"/>
        <v>0</v>
      </c>
    </row>
    <row r="23" spans="1:6" ht="28">
      <c r="A23" s="47">
        <v>4</v>
      </c>
      <c r="B23" s="48" t="s">
        <v>70</v>
      </c>
      <c r="C23" s="47" t="s">
        <v>68</v>
      </c>
      <c r="D23" s="47">
        <v>55</v>
      </c>
      <c r="E23" s="49"/>
      <c r="F23" s="50">
        <f t="shared" si="2"/>
        <v>0</v>
      </c>
    </row>
    <row r="24" spans="1:6" ht="28">
      <c r="A24" s="44">
        <v>5</v>
      </c>
      <c r="B24" s="48" t="s">
        <v>71</v>
      </c>
      <c r="C24" s="47" t="s">
        <v>68</v>
      </c>
      <c r="D24" s="47">
        <v>10</v>
      </c>
      <c r="E24" s="49"/>
      <c r="F24" s="50">
        <f t="shared" si="2"/>
        <v>0</v>
      </c>
    </row>
    <row r="25" spans="1:6" ht="28">
      <c r="A25" s="47">
        <v>6</v>
      </c>
      <c r="B25" s="48" t="s">
        <v>72</v>
      </c>
      <c r="C25" s="47" t="s">
        <v>68</v>
      </c>
      <c r="D25" s="47">
        <v>13</v>
      </c>
      <c r="E25" s="49"/>
      <c r="F25" s="50">
        <f t="shared" si="2"/>
        <v>0</v>
      </c>
    </row>
    <row r="26" spans="1:6" ht="28">
      <c r="A26" s="44">
        <v>7</v>
      </c>
      <c r="B26" s="48" t="s">
        <v>73</v>
      </c>
      <c r="C26" s="47" t="s">
        <v>68</v>
      </c>
      <c r="D26" s="47">
        <v>3</v>
      </c>
      <c r="E26" s="49"/>
      <c r="F26" s="51">
        <f t="shared" si="2"/>
        <v>0</v>
      </c>
    </row>
    <row r="27" spans="1:6" ht="16">
      <c r="A27" s="238" t="s">
        <v>74</v>
      </c>
      <c r="B27" s="239"/>
      <c r="C27" s="239"/>
      <c r="D27" s="239"/>
      <c r="E27" s="239"/>
      <c r="F27" s="39">
        <f>SUM(F20:F26)</f>
        <v>0</v>
      </c>
    </row>
    <row r="28" spans="1:6" ht="16">
      <c r="A28" s="52"/>
      <c r="B28" s="42"/>
      <c r="C28" s="42"/>
      <c r="D28" s="42"/>
      <c r="E28" s="41"/>
      <c r="F28" s="42"/>
    </row>
    <row r="29" spans="1:6" ht="16">
      <c r="A29" s="31" t="s">
        <v>44</v>
      </c>
      <c r="B29" s="230" t="s">
        <v>75</v>
      </c>
      <c r="C29" s="231"/>
      <c r="D29" s="231"/>
      <c r="E29" s="231"/>
      <c r="F29" s="232"/>
    </row>
    <row r="30" spans="1:6">
      <c r="A30" s="32"/>
      <c r="B30" s="33" t="s">
        <v>49</v>
      </c>
      <c r="C30" s="34" t="s">
        <v>50</v>
      </c>
      <c r="D30" s="34" t="s">
        <v>9</v>
      </c>
      <c r="E30" s="35" t="s">
        <v>51</v>
      </c>
      <c r="F30" s="34" t="s">
        <v>52</v>
      </c>
    </row>
    <row r="31" spans="1:6" ht="28">
      <c r="A31" s="16">
        <v>1</v>
      </c>
      <c r="B31" s="37" t="s">
        <v>76</v>
      </c>
      <c r="C31" s="23" t="s">
        <v>6</v>
      </c>
      <c r="D31" s="23">
        <v>14804.53</v>
      </c>
      <c r="E31" s="24"/>
      <c r="F31" s="25">
        <f>D31*E31</f>
        <v>0</v>
      </c>
    </row>
    <row r="32" spans="1:6" ht="16">
      <c r="A32" s="238" t="s">
        <v>77</v>
      </c>
      <c r="B32" s="239"/>
      <c r="C32" s="239"/>
      <c r="D32" s="239"/>
      <c r="E32" s="239"/>
      <c r="F32" s="53">
        <f>SUM(F31)</f>
        <v>0</v>
      </c>
    </row>
    <row r="33" spans="1:6">
      <c r="A33" s="54"/>
      <c r="B33" s="55"/>
      <c r="C33" s="56"/>
      <c r="D33" s="56"/>
      <c r="E33" s="57"/>
      <c r="F33" s="58"/>
    </row>
    <row r="34" spans="1:6" ht="16">
      <c r="A34" s="17" t="s">
        <v>45</v>
      </c>
      <c r="B34" s="240" t="s">
        <v>78</v>
      </c>
      <c r="C34" s="241"/>
      <c r="D34" s="241"/>
      <c r="E34" s="241"/>
      <c r="F34" s="242"/>
    </row>
    <row r="35" spans="1:6" ht="28">
      <c r="A35" s="16">
        <v>1</v>
      </c>
      <c r="B35" s="37" t="s">
        <v>79</v>
      </c>
      <c r="C35" s="23" t="s">
        <v>6</v>
      </c>
      <c r="D35" s="23">
        <v>10428.030000000001</v>
      </c>
      <c r="E35" s="24"/>
      <c r="F35" s="25">
        <f>D35*E35</f>
        <v>0</v>
      </c>
    </row>
    <row r="36" spans="1:6" ht="16">
      <c r="A36" s="238" t="s">
        <v>80</v>
      </c>
      <c r="B36" s="239"/>
      <c r="C36" s="239"/>
      <c r="D36" s="239"/>
      <c r="E36" s="239"/>
      <c r="F36" s="39">
        <f>SUM(F35:F35)</f>
        <v>0</v>
      </c>
    </row>
    <row r="37" spans="1:6">
      <c r="A37" s="54"/>
      <c r="B37" s="55"/>
      <c r="C37" s="56"/>
      <c r="D37" s="56"/>
      <c r="E37" s="57"/>
      <c r="F37" s="58"/>
    </row>
    <row r="38" spans="1:6" ht="16">
      <c r="A38" s="31" t="s">
        <v>46</v>
      </c>
      <c r="B38" s="230" t="s">
        <v>81</v>
      </c>
      <c r="C38" s="231"/>
      <c r="D38" s="231"/>
      <c r="E38" s="231"/>
      <c r="F38" s="232"/>
    </row>
    <row r="39" spans="1:6">
      <c r="A39" s="59"/>
      <c r="B39" s="60" t="s">
        <v>82</v>
      </c>
      <c r="C39" s="61" t="s">
        <v>50</v>
      </c>
      <c r="D39" s="61" t="s">
        <v>9</v>
      </c>
      <c r="E39" s="62" t="s">
        <v>51</v>
      </c>
      <c r="F39" s="61" t="s">
        <v>52</v>
      </c>
    </row>
    <row r="40" spans="1:6" ht="42">
      <c r="A40" s="63">
        <v>1</v>
      </c>
      <c r="B40" s="48" t="s">
        <v>83</v>
      </c>
      <c r="C40" s="23" t="s">
        <v>54</v>
      </c>
      <c r="D40" s="47">
        <v>350</v>
      </c>
      <c r="E40" s="49"/>
      <c r="F40" s="51">
        <f>D40*E40</f>
        <v>0</v>
      </c>
    </row>
    <row r="41" spans="1:6" ht="16">
      <c r="A41" s="238" t="s">
        <v>84</v>
      </c>
      <c r="B41" s="239"/>
      <c r="C41" s="239"/>
      <c r="D41" s="239"/>
      <c r="E41" s="239"/>
      <c r="F41" s="39">
        <f>SUM(F40:F40)</f>
        <v>0</v>
      </c>
    </row>
    <row r="42" spans="1:6">
      <c r="A42" s="54"/>
      <c r="B42" s="55"/>
      <c r="C42" s="56"/>
      <c r="D42" s="56"/>
      <c r="E42" s="57"/>
      <c r="F42" s="58"/>
    </row>
    <row r="43" spans="1:6" ht="16">
      <c r="A43" s="31" t="s">
        <v>85</v>
      </c>
      <c r="B43" s="230" t="s">
        <v>86</v>
      </c>
      <c r="C43" s="231"/>
      <c r="D43" s="231"/>
      <c r="E43" s="231"/>
      <c r="F43" s="232"/>
    </row>
    <row r="44" spans="1:6">
      <c r="A44" s="32"/>
      <c r="B44" s="33" t="s">
        <v>87</v>
      </c>
      <c r="C44" s="34" t="s">
        <v>50</v>
      </c>
      <c r="D44" s="34" t="s">
        <v>9</v>
      </c>
      <c r="E44" s="35" t="s">
        <v>51</v>
      </c>
      <c r="F44" s="34" t="s">
        <v>52</v>
      </c>
    </row>
    <row r="45" spans="1:6" ht="43">
      <c r="A45" s="16">
        <v>1</v>
      </c>
      <c r="B45" s="22" t="s">
        <v>88</v>
      </c>
      <c r="C45" s="23" t="s">
        <v>59</v>
      </c>
      <c r="D45" s="23">
        <v>92</v>
      </c>
      <c r="E45" s="24"/>
      <c r="F45" s="25">
        <f>D45*E45</f>
        <v>0</v>
      </c>
    </row>
    <row r="46" spans="1:6" ht="42">
      <c r="A46" s="16">
        <v>2</v>
      </c>
      <c r="B46" s="37" t="s">
        <v>89</v>
      </c>
      <c r="C46" s="23" t="s">
        <v>54</v>
      </c>
      <c r="D46" s="23">
        <v>510</v>
      </c>
      <c r="E46" s="24"/>
      <c r="F46" s="25">
        <f>D46*E46</f>
        <v>0</v>
      </c>
    </row>
    <row r="47" spans="1:6" ht="16">
      <c r="A47" s="227" t="s">
        <v>90</v>
      </c>
      <c r="B47" s="228"/>
      <c r="C47" s="228"/>
      <c r="D47" s="228"/>
      <c r="E47" s="229"/>
      <c r="F47" s="39">
        <f>SUM(F45:F46)</f>
        <v>0</v>
      </c>
    </row>
    <row r="48" spans="1:6" ht="16">
      <c r="A48" s="52"/>
      <c r="B48" s="42"/>
      <c r="C48" s="42"/>
      <c r="D48" s="42"/>
      <c r="E48" s="41"/>
      <c r="F48" s="42"/>
    </row>
    <row r="49" spans="1:6" ht="16">
      <c r="A49" s="31" t="s">
        <v>91</v>
      </c>
      <c r="B49" s="230" t="s">
        <v>92</v>
      </c>
      <c r="C49" s="231"/>
      <c r="D49" s="231"/>
      <c r="E49" s="231"/>
      <c r="F49" s="232"/>
    </row>
    <row r="50" spans="1:6">
      <c r="A50" s="32"/>
      <c r="B50" s="33" t="s">
        <v>87</v>
      </c>
      <c r="C50" s="34" t="s">
        <v>50</v>
      </c>
      <c r="D50" s="34" t="s">
        <v>9</v>
      </c>
      <c r="E50" s="35" t="s">
        <v>51</v>
      </c>
      <c r="F50" s="34" t="s">
        <v>52</v>
      </c>
    </row>
    <row r="51" spans="1:6" ht="98">
      <c r="A51" s="16">
        <v>1</v>
      </c>
      <c r="B51" s="37" t="s">
        <v>93</v>
      </c>
      <c r="C51" s="23" t="s">
        <v>54</v>
      </c>
      <c r="D51" s="23">
        <v>360</v>
      </c>
      <c r="E51" s="24"/>
      <c r="F51" s="25">
        <f>D51*E51</f>
        <v>0</v>
      </c>
    </row>
    <row r="52" spans="1:6" ht="16">
      <c r="A52" s="238" t="s">
        <v>94</v>
      </c>
      <c r="B52" s="239"/>
      <c r="C52" s="239"/>
      <c r="D52" s="239"/>
      <c r="E52" s="239"/>
      <c r="F52" s="39">
        <f>SUM(F51:F51)</f>
        <v>0</v>
      </c>
    </row>
    <row r="53" spans="1:6" ht="16">
      <c r="A53" s="52"/>
      <c r="B53" s="42"/>
      <c r="C53" s="42"/>
      <c r="D53" s="42"/>
      <c r="E53" s="41"/>
      <c r="F53" s="42"/>
    </row>
    <row r="54" spans="1:6" ht="16">
      <c r="A54" s="31" t="s">
        <v>95</v>
      </c>
      <c r="B54" s="230" t="s">
        <v>96</v>
      </c>
      <c r="C54" s="231"/>
      <c r="D54" s="231"/>
      <c r="E54" s="231"/>
      <c r="F54" s="232"/>
    </row>
    <row r="55" spans="1:6">
      <c r="A55" s="32"/>
      <c r="B55" s="33" t="s">
        <v>87</v>
      </c>
      <c r="C55" s="34" t="s">
        <v>50</v>
      </c>
      <c r="D55" s="34" t="s">
        <v>9</v>
      </c>
      <c r="E55" s="35" t="s">
        <v>51</v>
      </c>
      <c r="F55" s="34" t="s">
        <v>52</v>
      </c>
    </row>
    <row r="56" spans="1:6" ht="42">
      <c r="A56" s="16">
        <v>1</v>
      </c>
      <c r="B56" s="37" t="s">
        <v>97</v>
      </c>
      <c r="C56" s="23" t="s">
        <v>13</v>
      </c>
      <c r="D56" s="23">
        <v>35</v>
      </c>
      <c r="E56" s="64"/>
      <c r="F56" s="25">
        <f>D56*E56</f>
        <v>0</v>
      </c>
    </row>
    <row r="57" spans="1:6" ht="57">
      <c r="A57" s="16">
        <v>2</v>
      </c>
      <c r="B57" s="22" t="s">
        <v>98</v>
      </c>
      <c r="C57" s="23" t="s">
        <v>13</v>
      </c>
      <c r="D57" s="23">
        <v>32</v>
      </c>
      <c r="E57" s="24"/>
      <c r="F57" s="25">
        <f>D57*E57</f>
        <v>0</v>
      </c>
    </row>
    <row r="58" spans="1:6" ht="29">
      <c r="A58" s="16">
        <v>3</v>
      </c>
      <c r="B58" s="22" t="s">
        <v>99</v>
      </c>
      <c r="C58" s="23" t="s">
        <v>13</v>
      </c>
      <c r="D58" s="23">
        <v>32</v>
      </c>
      <c r="E58" s="24"/>
      <c r="F58" s="25">
        <f>D58*E58</f>
        <v>0</v>
      </c>
    </row>
    <row r="59" spans="1:6" ht="29">
      <c r="A59" s="16">
        <v>4</v>
      </c>
      <c r="B59" s="22" t="s">
        <v>100</v>
      </c>
      <c r="C59" s="23" t="s">
        <v>13</v>
      </c>
      <c r="D59" s="23">
        <v>75</v>
      </c>
      <c r="E59" s="24"/>
      <c r="F59" s="25">
        <f>D59*E59</f>
        <v>0</v>
      </c>
    </row>
    <row r="60" spans="1:6" ht="45">
      <c r="A60" s="16">
        <v>5</v>
      </c>
      <c r="B60" s="37" t="s">
        <v>101</v>
      </c>
      <c r="C60" s="23" t="s">
        <v>13</v>
      </c>
      <c r="D60" s="23">
        <v>55</v>
      </c>
      <c r="E60" s="24"/>
      <c r="F60" s="25">
        <f>D60*E60</f>
        <v>0</v>
      </c>
    </row>
    <row r="61" spans="1:6" ht="16">
      <c r="A61" s="233" t="s">
        <v>102</v>
      </c>
      <c r="B61" s="234"/>
      <c r="C61" s="234"/>
      <c r="D61" s="234"/>
      <c r="E61" s="243"/>
      <c r="F61" s="39">
        <f>SUM(F56:F60)</f>
        <v>0</v>
      </c>
    </row>
    <row r="62" spans="1:6" ht="16">
      <c r="A62" s="52"/>
      <c r="B62" s="42"/>
      <c r="C62" s="42"/>
      <c r="D62" s="42"/>
      <c r="E62" s="41"/>
      <c r="F62" s="42"/>
    </row>
    <row r="63" spans="1:6" ht="16">
      <c r="A63" s="31" t="s">
        <v>103</v>
      </c>
      <c r="B63" s="230" t="s">
        <v>38</v>
      </c>
      <c r="C63" s="231"/>
      <c r="D63" s="231"/>
      <c r="E63" s="231"/>
      <c r="F63" s="232"/>
    </row>
    <row r="64" spans="1:6">
      <c r="A64" s="65"/>
      <c r="B64" s="60" t="s">
        <v>87</v>
      </c>
      <c r="C64" s="61" t="s">
        <v>50</v>
      </c>
      <c r="D64" s="61" t="s">
        <v>9</v>
      </c>
      <c r="E64" s="62" t="s">
        <v>51</v>
      </c>
      <c r="F64" s="61" t="s">
        <v>52</v>
      </c>
    </row>
    <row r="65" spans="1:6" ht="225">
      <c r="A65" s="66">
        <v>1</v>
      </c>
      <c r="B65" s="67" t="s">
        <v>104</v>
      </c>
      <c r="C65" s="23" t="s">
        <v>54</v>
      </c>
      <c r="D65" s="47">
        <v>365</v>
      </c>
      <c r="E65" s="49"/>
      <c r="F65" s="50">
        <f>D65*E65</f>
        <v>0</v>
      </c>
    </row>
    <row r="66" spans="1:6" ht="28">
      <c r="A66" s="66">
        <v>2</v>
      </c>
      <c r="B66" s="48" t="s">
        <v>105</v>
      </c>
      <c r="C66" s="23" t="s">
        <v>54</v>
      </c>
      <c r="D66" s="47">
        <v>110</v>
      </c>
      <c r="E66" s="49"/>
      <c r="F66" s="50">
        <f>D66*E66</f>
        <v>0</v>
      </c>
    </row>
    <row r="67" spans="1:6" ht="16">
      <c r="A67" s="238" t="s">
        <v>106</v>
      </c>
      <c r="B67" s="239"/>
      <c r="C67" s="239"/>
      <c r="D67" s="239"/>
      <c r="E67" s="244"/>
      <c r="F67" s="68">
        <f>SUM(F65:F66)</f>
        <v>0</v>
      </c>
    </row>
    <row r="68" spans="1:6" ht="16">
      <c r="A68" s="52"/>
      <c r="B68" s="42"/>
      <c r="C68" s="42"/>
      <c r="D68" s="42"/>
      <c r="E68" s="41"/>
      <c r="F68" s="42"/>
    </row>
    <row r="69" spans="1:6" ht="16">
      <c r="A69" s="43" t="s">
        <v>107</v>
      </c>
      <c r="B69" s="245" t="s">
        <v>108</v>
      </c>
      <c r="C69" s="246"/>
      <c r="D69" s="246"/>
      <c r="E69" s="246"/>
      <c r="F69" s="247"/>
    </row>
    <row r="70" spans="1:6">
      <c r="A70" s="18"/>
      <c r="B70" s="19" t="s">
        <v>87</v>
      </c>
      <c r="C70" s="20" t="s">
        <v>50</v>
      </c>
      <c r="D70" s="20" t="s">
        <v>9</v>
      </c>
      <c r="E70" s="21" t="s">
        <v>51</v>
      </c>
      <c r="F70" s="20" t="s">
        <v>52</v>
      </c>
    </row>
    <row r="71" spans="1:6">
      <c r="A71" s="69"/>
      <c r="B71" s="248" t="s">
        <v>109</v>
      </c>
      <c r="C71" s="249"/>
      <c r="D71" s="249"/>
      <c r="E71" s="250"/>
      <c r="F71" s="70"/>
    </row>
    <row r="72" spans="1:6" ht="168">
      <c r="A72" s="69">
        <v>1</v>
      </c>
      <c r="B72" s="71" t="s">
        <v>110</v>
      </c>
      <c r="C72" s="70"/>
      <c r="D72" s="70"/>
      <c r="E72" s="72"/>
      <c r="F72" s="73"/>
    </row>
    <row r="73" spans="1:6">
      <c r="A73" s="74"/>
      <c r="B73" s="75" t="s">
        <v>111</v>
      </c>
      <c r="C73" s="76" t="s">
        <v>41</v>
      </c>
      <c r="D73" s="76">
        <v>3</v>
      </c>
      <c r="E73" s="77"/>
      <c r="F73" s="78">
        <f>D73*E73</f>
        <v>0</v>
      </c>
    </row>
    <row r="74" spans="1:6">
      <c r="A74" s="69"/>
      <c r="B74" s="248" t="s">
        <v>112</v>
      </c>
      <c r="C74" s="249"/>
      <c r="D74" s="249"/>
      <c r="E74" s="250"/>
      <c r="F74" s="79"/>
    </row>
    <row r="75" spans="1:6" ht="112">
      <c r="A75" s="80">
        <v>2</v>
      </c>
      <c r="B75" s="71" t="s">
        <v>113</v>
      </c>
      <c r="C75" s="81"/>
      <c r="D75" s="82"/>
      <c r="E75" s="83"/>
      <c r="F75" s="84"/>
    </row>
    <row r="76" spans="1:6">
      <c r="A76" s="74"/>
      <c r="B76" s="75" t="s">
        <v>114</v>
      </c>
      <c r="C76" s="76" t="s">
        <v>41</v>
      </c>
      <c r="D76" s="76">
        <v>5</v>
      </c>
      <c r="E76" s="77"/>
      <c r="F76" s="78">
        <f>D76*E76</f>
        <v>0</v>
      </c>
    </row>
    <row r="77" spans="1:6">
      <c r="A77" s="74"/>
      <c r="B77" s="75" t="s">
        <v>115</v>
      </c>
      <c r="C77" s="76" t="s">
        <v>41</v>
      </c>
      <c r="D77" s="76">
        <v>4</v>
      </c>
      <c r="E77" s="77"/>
      <c r="F77" s="78">
        <f>D77*E77</f>
        <v>0</v>
      </c>
    </row>
    <row r="78" spans="1:6" ht="84">
      <c r="A78" s="80">
        <v>3</v>
      </c>
      <c r="B78" s="71" t="s">
        <v>116</v>
      </c>
      <c r="C78" s="81" t="s">
        <v>8</v>
      </c>
      <c r="D78" s="82">
        <v>30</v>
      </c>
      <c r="E78" s="83"/>
      <c r="F78" s="84">
        <f>D78*E78</f>
        <v>0</v>
      </c>
    </row>
    <row r="79" spans="1:6" ht="84">
      <c r="A79" s="80">
        <v>4</v>
      </c>
      <c r="B79" s="71" t="s">
        <v>117</v>
      </c>
      <c r="C79" s="81" t="s">
        <v>8</v>
      </c>
      <c r="D79" s="82">
        <v>30</v>
      </c>
      <c r="E79" s="83"/>
      <c r="F79" s="84">
        <f>D79*E79</f>
        <v>0</v>
      </c>
    </row>
    <row r="80" spans="1:6" ht="16">
      <c r="A80" s="227" t="s">
        <v>118</v>
      </c>
      <c r="B80" s="228"/>
      <c r="C80" s="228"/>
      <c r="D80" s="228"/>
      <c r="E80" s="229"/>
      <c r="F80" s="39">
        <f>SUM(F71:F79)</f>
        <v>0</v>
      </c>
    </row>
    <row r="81" spans="1:6" ht="16">
      <c r="A81" s="52"/>
      <c r="B81" s="42"/>
      <c r="C81" s="42"/>
      <c r="D81" s="42"/>
      <c r="E81" s="41"/>
      <c r="F81" s="42"/>
    </row>
    <row r="82" spans="1:6" ht="16">
      <c r="A82" s="31" t="s">
        <v>119</v>
      </c>
      <c r="B82" s="240" t="s">
        <v>120</v>
      </c>
      <c r="C82" s="242"/>
      <c r="D82" s="31"/>
      <c r="E82" s="31"/>
      <c r="F82" s="31"/>
    </row>
    <row r="83" spans="1:6">
      <c r="A83" s="18"/>
      <c r="B83" s="19" t="s">
        <v>87</v>
      </c>
      <c r="C83" s="20" t="s">
        <v>50</v>
      </c>
      <c r="D83" s="20" t="s">
        <v>9</v>
      </c>
      <c r="E83" s="21" t="s">
        <v>51</v>
      </c>
      <c r="F83" s="20" t="s">
        <v>52</v>
      </c>
    </row>
    <row r="84" spans="1:6" ht="112">
      <c r="A84" s="16">
        <v>1</v>
      </c>
      <c r="B84" s="37" t="s">
        <v>121</v>
      </c>
      <c r="C84" s="23" t="s">
        <v>54</v>
      </c>
      <c r="D84" s="23">
        <v>45</v>
      </c>
      <c r="E84" s="24"/>
      <c r="F84" s="25">
        <f>D84*E84</f>
        <v>0</v>
      </c>
    </row>
    <row r="85" spans="1:6" ht="85">
      <c r="A85" s="16">
        <v>3</v>
      </c>
      <c r="B85" s="22" t="s">
        <v>122</v>
      </c>
      <c r="C85" s="23" t="s">
        <v>54</v>
      </c>
      <c r="D85" s="23">
        <v>340</v>
      </c>
      <c r="E85" s="24"/>
      <c r="F85" s="25">
        <f>D85*E85</f>
        <v>0</v>
      </c>
    </row>
    <row r="86" spans="1:6" ht="16">
      <c r="A86" s="227" t="s">
        <v>123</v>
      </c>
      <c r="B86" s="228"/>
      <c r="C86" s="228"/>
      <c r="D86" s="228"/>
      <c r="E86" s="229"/>
      <c r="F86" s="39">
        <f>SUM(F84:F85)</f>
        <v>0</v>
      </c>
    </row>
    <row r="87" spans="1:6" ht="16">
      <c r="A87" s="52"/>
      <c r="B87" s="42"/>
      <c r="C87" s="42"/>
      <c r="D87" s="42"/>
      <c r="E87" s="41"/>
      <c r="F87" s="42"/>
    </row>
    <row r="88" spans="1:6" ht="16">
      <c r="A88" s="43" t="s">
        <v>124</v>
      </c>
      <c r="B88" s="245" t="s">
        <v>7</v>
      </c>
      <c r="C88" s="246"/>
      <c r="D88" s="246"/>
      <c r="E88" s="246"/>
      <c r="F88" s="247"/>
    </row>
    <row r="89" spans="1:6">
      <c r="A89" s="85"/>
      <c r="B89" s="19" t="s">
        <v>49</v>
      </c>
      <c r="C89" s="20" t="s">
        <v>50</v>
      </c>
      <c r="D89" s="20" t="s">
        <v>9</v>
      </c>
      <c r="E89" s="21" t="s">
        <v>51</v>
      </c>
      <c r="F89" s="20" t="s">
        <v>52</v>
      </c>
    </row>
    <row r="90" spans="1:6" ht="28">
      <c r="A90" s="16">
        <v>1</v>
      </c>
      <c r="B90" s="37" t="s">
        <v>125</v>
      </c>
      <c r="C90" s="23" t="s">
        <v>54</v>
      </c>
      <c r="D90" s="23">
        <v>510</v>
      </c>
      <c r="E90" s="64"/>
      <c r="F90" s="25">
        <f>D90*E90</f>
        <v>0</v>
      </c>
    </row>
    <row r="91" spans="1:6" ht="29">
      <c r="A91" s="16">
        <v>2</v>
      </c>
      <c r="B91" s="22" t="s">
        <v>126</v>
      </c>
      <c r="C91" s="23" t="s">
        <v>54</v>
      </c>
      <c r="D91" s="23">
        <v>510</v>
      </c>
      <c r="E91" s="64"/>
      <c r="F91" s="25">
        <f>D91*E91</f>
        <v>0</v>
      </c>
    </row>
    <row r="92" spans="1:6" ht="16">
      <c r="A92" s="227" t="s">
        <v>127</v>
      </c>
      <c r="B92" s="228"/>
      <c r="C92" s="228"/>
      <c r="D92" s="228"/>
      <c r="E92" s="229"/>
      <c r="F92" s="39">
        <f>SUM(F90:F91)</f>
        <v>0</v>
      </c>
    </row>
    <row r="93" spans="1:6" ht="16">
      <c r="A93" s="52"/>
      <c r="B93" s="42"/>
      <c r="C93" s="42"/>
      <c r="D93" s="42"/>
      <c r="E93" s="41"/>
      <c r="F93" s="42"/>
    </row>
    <row r="94" spans="1:6" ht="16">
      <c r="A94" s="43" t="s">
        <v>128</v>
      </c>
      <c r="B94" s="245" t="s">
        <v>40</v>
      </c>
      <c r="C94" s="246"/>
      <c r="D94" s="246"/>
      <c r="E94" s="246"/>
      <c r="F94" s="247"/>
    </row>
    <row r="95" spans="1:6">
      <c r="A95" s="18"/>
      <c r="B95" s="19" t="s">
        <v>49</v>
      </c>
      <c r="C95" s="20" t="s">
        <v>50</v>
      </c>
      <c r="D95" s="20" t="s">
        <v>9</v>
      </c>
      <c r="E95" s="21" t="s">
        <v>51</v>
      </c>
      <c r="F95" s="20" t="s">
        <v>52</v>
      </c>
    </row>
    <row r="96" spans="1:6" ht="29">
      <c r="A96" s="16">
        <v>1</v>
      </c>
      <c r="B96" s="22" t="s">
        <v>129</v>
      </c>
      <c r="C96" s="23" t="s">
        <v>41</v>
      </c>
      <c r="D96" s="23">
        <v>3</v>
      </c>
      <c r="E96" s="64"/>
      <c r="F96" s="86">
        <f t="shared" ref="F96:F97" si="3">D96*E96</f>
        <v>0</v>
      </c>
    </row>
    <row r="97" spans="1:6" ht="29">
      <c r="A97" s="16">
        <v>2</v>
      </c>
      <c r="B97" s="22" t="s">
        <v>130</v>
      </c>
      <c r="C97" s="23" t="s">
        <v>41</v>
      </c>
      <c r="D97" s="23">
        <v>3</v>
      </c>
      <c r="E97" s="64"/>
      <c r="F97" s="86">
        <f t="shared" si="3"/>
        <v>0</v>
      </c>
    </row>
    <row r="98" spans="1:6" ht="16">
      <c r="A98" s="227" t="s">
        <v>131</v>
      </c>
      <c r="B98" s="228"/>
      <c r="C98" s="228"/>
      <c r="D98" s="228"/>
      <c r="E98" s="228"/>
      <c r="F98" s="87">
        <f>SUM(F96:F97)</f>
        <v>0</v>
      </c>
    </row>
    <row r="99" spans="1:6" ht="16">
      <c r="A99" s="52"/>
      <c r="B99" s="42"/>
      <c r="C99" s="42"/>
      <c r="D99" s="42"/>
      <c r="E99" s="41"/>
      <c r="F99" s="42"/>
    </row>
    <row r="100" spans="1:6" ht="16">
      <c r="A100" s="43" t="s">
        <v>132</v>
      </c>
      <c r="B100" s="245" t="s">
        <v>39</v>
      </c>
      <c r="C100" s="246"/>
      <c r="D100" s="246"/>
      <c r="E100" s="246"/>
      <c r="F100" s="247"/>
    </row>
    <row r="101" spans="1:6">
      <c r="A101" s="18"/>
      <c r="B101" s="19" t="s">
        <v>49</v>
      </c>
      <c r="C101" s="20" t="s">
        <v>50</v>
      </c>
      <c r="D101" s="20" t="s">
        <v>9</v>
      </c>
      <c r="E101" s="21" t="s">
        <v>51</v>
      </c>
      <c r="F101" s="20" t="s">
        <v>52</v>
      </c>
    </row>
    <row r="102" spans="1:6" ht="112">
      <c r="A102" s="16">
        <v>1</v>
      </c>
      <c r="B102" s="37" t="s">
        <v>133</v>
      </c>
      <c r="C102" s="23" t="s">
        <v>54</v>
      </c>
      <c r="D102" s="23">
        <v>280</v>
      </c>
      <c r="E102" s="64"/>
      <c r="F102" s="25">
        <f>D102*E102</f>
        <v>0</v>
      </c>
    </row>
    <row r="103" spans="1:6" s="9" customFormat="1" ht="16">
      <c r="A103" s="227" t="s">
        <v>134</v>
      </c>
      <c r="B103" s="228"/>
      <c r="C103" s="228"/>
      <c r="D103" s="228"/>
      <c r="E103" s="229"/>
      <c r="F103" s="39">
        <f>SUM(F102:F102)</f>
        <v>0</v>
      </c>
    </row>
    <row r="104" spans="1:6" ht="16">
      <c r="A104" s="52"/>
      <c r="B104" s="42"/>
      <c r="C104" s="42"/>
      <c r="D104" s="42"/>
      <c r="E104" s="41"/>
      <c r="F104" s="42"/>
    </row>
    <row r="105" spans="1:6" ht="16">
      <c r="A105" s="251" t="s">
        <v>135</v>
      </c>
      <c r="B105" s="252"/>
      <c r="C105" s="252"/>
      <c r="D105" s="252"/>
      <c r="E105" s="252"/>
      <c r="F105" s="253"/>
    </row>
    <row r="106" spans="1:6" ht="16">
      <c r="A106" s="17" t="s">
        <v>10</v>
      </c>
      <c r="B106" s="230" t="s">
        <v>136</v>
      </c>
      <c r="C106" s="231"/>
      <c r="D106" s="231"/>
      <c r="E106" s="254"/>
      <c r="F106" s="88">
        <f>F6</f>
        <v>0</v>
      </c>
    </row>
    <row r="107" spans="1:6" ht="16">
      <c r="A107" s="31" t="s">
        <v>11</v>
      </c>
      <c r="B107" s="230" t="s">
        <v>137</v>
      </c>
      <c r="C107" s="231"/>
      <c r="D107" s="231"/>
      <c r="E107" s="254"/>
      <c r="F107" s="88">
        <f>F16</f>
        <v>0</v>
      </c>
    </row>
    <row r="108" spans="1:6" ht="16">
      <c r="A108" s="43" t="s">
        <v>43</v>
      </c>
      <c r="B108" s="255" t="s">
        <v>138</v>
      </c>
      <c r="C108" s="231"/>
      <c r="D108" s="231"/>
      <c r="E108" s="254"/>
      <c r="F108" s="88">
        <f>F27</f>
        <v>0</v>
      </c>
    </row>
    <row r="109" spans="1:6" ht="16">
      <c r="A109" s="31" t="s">
        <v>44</v>
      </c>
      <c r="B109" s="230" t="s">
        <v>5</v>
      </c>
      <c r="C109" s="231"/>
      <c r="D109" s="231"/>
      <c r="E109" s="254"/>
      <c r="F109" s="88">
        <f>F32</f>
        <v>0</v>
      </c>
    </row>
    <row r="110" spans="1:6" ht="16">
      <c r="A110" s="31" t="s">
        <v>45</v>
      </c>
      <c r="B110" s="89" t="s">
        <v>139</v>
      </c>
      <c r="C110" s="90"/>
      <c r="D110" s="90"/>
      <c r="E110" s="91"/>
      <c r="F110" s="88">
        <f>F36</f>
        <v>0</v>
      </c>
    </row>
    <row r="111" spans="1:6" ht="16">
      <c r="A111" s="31" t="s">
        <v>46</v>
      </c>
      <c r="B111" s="230" t="s">
        <v>81</v>
      </c>
      <c r="C111" s="231"/>
      <c r="D111" s="231"/>
      <c r="E111" s="254"/>
      <c r="F111" s="88">
        <f>F41</f>
        <v>0</v>
      </c>
    </row>
    <row r="112" spans="1:6" ht="16">
      <c r="A112" s="31" t="s">
        <v>85</v>
      </c>
      <c r="B112" s="230" t="s">
        <v>140</v>
      </c>
      <c r="C112" s="231"/>
      <c r="D112" s="231"/>
      <c r="E112" s="254"/>
      <c r="F112" s="88">
        <f>F47</f>
        <v>0</v>
      </c>
    </row>
    <row r="113" spans="1:6" ht="16">
      <c r="A113" s="31" t="s">
        <v>91</v>
      </c>
      <c r="B113" s="230" t="s">
        <v>92</v>
      </c>
      <c r="C113" s="231"/>
      <c r="D113" s="231"/>
      <c r="E113" s="254"/>
      <c r="F113" s="88">
        <f>F52</f>
        <v>0</v>
      </c>
    </row>
    <row r="114" spans="1:6" ht="16">
      <c r="A114" s="31" t="s">
        <v>95</v>
      </c>
      <c r="B114" s="230" t="s">
        <v>96</v>
      </c>
      <c r="C114" s="231"/>
      <c r="D114" s="231"/>
      <c r="E114" s="254"/>
      <c r="F114" s="88">
        <f>F61</f>
        <v>0</v>
      </c>
    </row>
    <row r="115" spans="1:6" ht="16">
      <c r="A115" s="31" t="s">
        <v>103</v>
      </c>
      <c r="B115" s="230" t="s">
        <v>141</v>
      </c>
      <c r="C115" s="231"/>
      <c r="D115" s="231"/>
      <c r="E115" s="254"/>
      <c r="F115" s="88">
        <f>F67</f>
        <v>0</v>
      </c>
    </row>
    <row r="116" spans="1:6" ht="16">
      <c r="A116" s="43" t="s">
        <v>107</v>
      </c>
      <c r="B116" s="255" t="s">
        <v>142</v>
      </c>
      <c r="C116" s="231"/>
      <c r="D116" s="231"/>
      <c r="E116" s="254"/>
      <c r="F116" s="88">
        <f>F80</f>
        <v>0</v>
      </c>
    </row>
    <row r="117" spans="1:6" ht="16">
      <c r="A117" s="31" t="s">
        <v>119</v>
      </c>
      <c r="B117" s="230" t="s">
        <v>143</v>
      </c>
      <c r="C117" s="231"/>
      <c r="D117" s="231"/>
      <c r="E117" s="254"/>
      <c r="F117" s="88">
        <f>F86</f>
        <v>0</v>
      </c>
    </row>
    <row r="118" spans="1:6" ht="16">
      <c r="A118" s="43" t="s">
        <v>124</v>
      </c>
      <c r="B118" s="255" t="s">
        <v>7</v>
      </c>
      <c r="C118" s="231"/>
      <c r="D118" s="231"/>
      <c r="E118" s="254"/>
      <c r="F118" s="88">
        <f>F92</f>
        <v>0</v>
      </c>
    </row>
    <row r="119" spans="1:6" ht="16">
      <c r="A119" s="43" t="s">
        <v>128</v>
      </c>
      <c r="B119" s="255" t="s">
        <v>40</v>
      </c>
      <c r="C119" s="231"/>
      <c r="D119" s="231"/>
      <c r="E119" s="254"/>
      <c r="F119" s="92">
        <f>F98</f>
        <v>0</v>
      </c>
    </row>
    <row r="120" spans="1:6" ht="16">
      <c r="A120" s="93" t="s">
        <v>132</v>
      </c>
      <c r="B120" s="256" t="s">
        <v>39</v>
      </c>
      <c r="C120" s="225"/>
      <c r="D120" s="225"/>
      <c r="E120" s="257"/>
      <c r="F120" s="94">
        <f>F103</f>
        <v>0</v>
      </c>
    </row>
    <row r="121" spans="1:6" ht="17" thickBot="1">
      <c r="A121" s="52"/>
      <c r="B121" s="42"/>
      <c r="C121" s="42"/>
      <c r="D121" s="42"/>
      <c r="E121" s="95" t="s">
        <v>144</v>
      </c>
      <c r="F121" s="96">
        <f>SUM(F106:F120)</f>
        <v>0</v>
      </c>
    </row>
  </sheetData>
  <mergeCells count="47">
    <mergeCell ref="B119:E119"/>
    <mergeCell ref="B120:E120"/>
    <mergeCell ref="B112:E112"/>
    <mergeCell ref="B113:E113"/>
    <mergeCell ref="B114:E114"/>
    <mergeCell ref="B115:E115"/>
    <mergeCell ref="B116:E116"/>
    <mergeCell ref="B108:E108"/>
    <mergeCell ref="B109:E109"/>
    <mergeCell ref="B111:E111"/>
    <mergeCell ref="B117:E117"/>
    <mergeCell ref="B118:E118"/>
    <mergeCell ref="B100:F100"/>
    <mergeCell ref="A103:E103"/>
    <mergeCell ref="A105:F105"/>
    <mergeCell ref="B106:E106"/>
    <mergeCell ref="B107:E107"/>
    <mergeCell ref="A86:E86"/>
    <mergeCell ref="B88:F88"/>
    <mergeCell ref="A92:E92"/>
    <mergeCell ref="B94:F94"/>
    <mergeCell ref="A98:E98"/>
    <mergeCell ref="B69:F69"/>
    <mergeCell ref="B71:E71"/>
    <mergeCell ref="B74:E74"/>
    <mergeCell ref="A80:E80"/>
    <mergeCell ref="B82:C82"/>
    <mergeCell ref="A52:E52"/>
    <mergeCell ref="B54:F54"/>
    <mergeCell ref="A61:E61"/>
    <mergeCell ref="B63:F63"/>
    <mergeCell ref="A67:E67"/>
    <mergeCell ref="B38:F38"/>
    <mergeCell ref="A41:E41"/>
    <mergeCell ref="B43:F43"/>
    <mergeCell ref="A47:E47"/>
    <mergeCell ref="B49:F49"/>
    <mergeCell ref="A27:E27"/>
    <mergeCell ref="B29:F29"/>
    <mergeCell ref="A32:E32"/>
    <mergeCell ref="B34:F34"/>
    <mergeCell ref="A36:E36"/>
    <mergeCell ref="B3:F3"/>
    <mergeCell ref="A6:E6"/>
    <mergeCell ref="B8:F8"/>
    <mergeCell ref="A16:E16"/>
    <mergeCell ref="B18:F1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F42"/>
  <sheetViews>
    <sheetView topLeftCell="A17" workbookViewId="0">
      <selection activeCell="F27" sqref="F27"/>
    </sheetView>
  </sheetViews>
  <sheetFormatPr baseColWidth="10" defaultColWidth="8.83203125" defaultRowHeight="15"/>
  <cols>
    <col min="2" max="2" width="87" customWidth="1"/>
    <col min="6" max="6" width="12.1640625" bestFit="1" customWidth="1"/>
  </cols>
  <sheetData>
    <row r="3" spans="1:6" ht="16">
      <c r="A3" s="115" t="s">
        <v>145</v>
      </c>
      <c r="B3" s="115" t="s">
        <v>146</v>
      </c>
      <c r="C3" s="116" t="s">
        <v>50</v>
      </c>
      <c r="D3" s="116" t="s">
        <v>9</v>
      </c>
      <c r="E3" s="116" t="s">
        <v>51</v>
      </c>
      <c r="F3" s="116" t="s">
        <v>147</v>
      </c>
    </row>
    <row r="4" spans="1:6">
      <c r="A4" s="117" t="s">
        <v>148</v>
      </c>
      <c r="B4" s="118" t="s">
        <v>149</v>
      </c>
      <c r="C4" s="119"/>
      <c r="D4" s="120"/>
      <c r="E4" s="120"/>
      <c r="F4" s="121"/>
    </row>
    <row r="5" spans="1:6">
      <c r="A5" s="97" t="s">
        <v>150</v>
      </c>
      <c r="B5" s="67" t="s">
        <v>151</v>
      </c>
      <c r="C5" s="98" t="s">
        <v>68</v>
      </c>
      <c r="D5" s="99">
        <v>20</v>
      </c>
      <c r="E5" s="99"/>
      <c r="F5" s="99">
        <f>D5*E5</f>
        <v>0</v>
      </c>
    </row>
    <row r="6" spans="1:6" ht="29">
      <c r="A6" s="97" t="s">
        <v>152</v>
      </c>
      <c r="B6" s="67" t="s">
        <v>153</v>
      </c>
      <c r="C6" s="97" t="s">
        <v>68</v>
      </c>
      <c r="D6" s="100">
        <v>4</v>
      </c>
      <c r="E6" s="100"/>
      <c r="F6" s="99">
        <f>D6*E6</f>
        <v>0</v>
      </c>
    </row>
    <row r="7" spans="1:6">
      <c r="A7" s="97" t="s">
        <v>154</v>
      </c>
      <c r="B7" s="67" t="s">
        <v>155</v>
      </c>
      <c r="C7" s="97" t="s">
        <v>68</v>
      </c>
      <c r="D7" s="100">
        <v>16</v>
      </c>
      <c r="E7" s="100"/>
      <c r="F7" s="99">
        <f>D7*E7</f>
        <v>0</v>
      </c>
    </row>
    <row r="8" spans="1:6">
      <c r="A8" s="97" t="s">
        <v>156</v>
      </c>
      <c r="B8" s="67" t="s">
        <v>157</v>
      </c>
      <c r="C8" s="97" t="s">
        <v>68</v>
      </c>
      <c r="D8" s="100">
        <v>4</v>
      </c>
      <c r="E8" s="100"/>
      <c r="F8" s="99">
        <f>D8*E8</f>
        <v>0</v>
      </c>
    </row>
    <row r="9" spans="1:6">
      <c r="A9" s="101"/>
      <c r="B9" s="101"/>
      <c r="C9" s="102"/>
      <c r="D9" s="103" t="s">
        <v>158</v>
      </c>
      <c r="E9" s="104"/>
      <c r="F9" s="104">
        <f>SUM(F5:F8)</f>
        <v>0</v>
      </c>
    </row>
    <row r="10" spans="1:6">
      <c r="A10" s="122" t="s">
        <v>159</v>
      </c>
      <c r="B10" s="123" t="s">
        <v>160</v>
      </c>
      <c r="C10" s="124"/>
      <c r="D10" s="125"/>
      <c r="E10" s="125"/>
      <c r="F10" s="126"/>
    </row>
    <row r="11" spans="1:6" ht="43">
      <c r="A11" s="97" t="s">
        <v>161</v>
      </c>
      <c r="B11" s="67" t="s">
        <v>162</v>
      </c>
      <c r="C11" s="98" t="s">
        <v>8</v>
      </c>
      <c r="D11" s="100">
        <v>2</v>
      </c>
      <c r="E11" s="100"/>
      <c r="F11" s="100">
        <f>D11*E11</f>
        <v>0</v>
      </c>
    </row>
    <row r="12" spans="1:6" ht="43">
      <c r="A12" s="97" t="s">
        <v>163</v>
      </c>
      <c r="B12" s="67" t="s">
        <v>164</v>
      </c>
      <c r="C12" s="98" t="s">
        <v>3</v>
      </c>
      <c r="D12" s="100">
        <v>2</v>
      </c>
      <c r="E12" s="100"/>
      <c r="F12" s="100">
        <f>D12*E12</f>
        <v>0</v>
      </c>
    </row>
    <row r="13" spans="1:6">
      <c r="A13" s="101"/>
      <c r="B13" s="101"/>
      <c r="C13" s="102"/>
      <c r="D13" s="103" t="s">
        <v>158</v>
      </c>
      <c r="E13" s="104"/>
      <c r="F13" s="104">
        <f>SUM(F11:F12)</f>
        <v>0</v>
      </c>
    </row>
    <row r="14" spans="1:6">
      <c r="A14" s="122" t="s">
        <v>165</v>
      </c>
      <c r="B14" s="127" t="s">
        <v>166</v>
      </c>
      <c r="C14" s="128"/>
      <c r="D14" s="129"/>
      <c r="E14" s="130"/>
      <c r="F14" s="131"/>
    </row>
    <row r="15" spans="1:6" ht="43">
      <c r="A15" s="97" t="s">
        <v>167</v>
      </c>
      <c r="B15" s="67" t="s">
        <v>168</v>
      </c>
      <c r="C15" s="97"/>
      <c r="D15" s="100"/>
      <c r="E15" s="100"/>
      <c r="F15" s="100"/>
    </row>
    <row r="16" spans="1:6">
      <c r="A16" s="97"/>
      <c r="B16" s="97" t="s">
        <v>169</v>
      </c>
      <c r="C16" s="97" t="s">
        <v>8</v>
      </c>
      <c r="D16" s="99">
        <v>30</v>
      </c>
      <c r="E16" s="99"/>
      <c r="F16" s="99">
        <f>D16*E16</f>
        <v>0</v>
      </c>
    </row>
    <row r="17" spans="1:6">
      <c r="A17" s="97"/>
      <c r="B17" s="97" t="s">
        <v>170</v>
      </c>
      <c r="C17" s="97" t="s">
        <v>8</v>
      </c>
      <c r="D17" s="99">
        <v>4</v>
      </c>
      <c r="E17" s="99"/>
      <c r="F17" s="99">
        <f>D17*E17</f>
        <v>0</v>
      </c>
    </row>
    <row r="18" spans="1:6">
      <c r="A18" s="97"/>
      <c r="B18" s="97" t="s">
        <v>171</v>
      </c>
      <c r="C18" s="97" t="s">
        <v>8</v>
      </c>
      <c r="D18" s="99">
        <v>30</v>
      </c>
      <c r="E18" s="99"/>
      <c r="F18" s="99">
        <f>D18*E18</f>
        <v>0</v>
      </c>
    </row>
    <row r="19" spans="1:6">
      <c r="A19" s="97" t="s">
        <v>172</v>
      </c>
      <c r="B19" s="67" t="s">
        <v>173</v>
      </c>
      <c r="C19" s="97" t="s">
        <v>3</v>
      </c>
      <c r="D19" s="99">
        <v>1</v>
      </c>
      <c r="E19" s="99"/>
      <c r="F19" s="99">
        <f>D19*E19</f>
        <v>0</v>
      </c>
    </row>
    <row r="20" spans="1:6">
      <c r="A20" s="100" t="s">
        <v>174</v>
      </c>
      <c r="B20" s="67" t="s">
        <v>175</v>
      </c>
      <c r="C20" s="97"/>
      <c r="D20" s="100"/>
      <c r="E20" s="100"/>
      <c r="F20" s="100"/>
    </row>
    <row r="21" spans="1:6">
      <c r="A21" s="100"/>
      <c r="B21" s="67" t="s">
        <v>176</v>
      </c>
      <c r="C21" s="97" t="s">
        <v>3</v>
      </c>
      <c r="D21" s="99">
        <v>1</v>
      </c>
      <c r="E21" s="99"/>
      <c r="F21" s="99">
        <f>D21*E21</f>
        <v>0</v>
      </c>
    </row>
    <row r="22" spans="1:6">
      <c r="A22" s="100"/>
      <c r="B22" s="67"/>
      <c r="C22" s="97"/>
      <c r="D22" s="99"/>
      <c r="E22" s="99"/>
      <c r="F22" s="99"/>
    </row>
    <row r="23" spans="1:6">
      <c r="A23" s="97" t="s">
        <v>177</v>
      </c>
      <c r="B23" s="67" t="s">
        <v>178</v>
      </c>
      <c r="C23" s="97" t="s">
        <v>3</v>
      </c>
      <c r="D23" s="100">
        <v>1</v>
      </c>
      <c r="E23" s="100"/>
      <c r="F23" s="100">
        <f>D23*E23</f>
        <v>0</v>
      </c>
    </row>
    <row r="24" spans="1:6" ht="16">
      <c r="A24" s="97"/>
      <c r="B24" s="67"/>
      <c r="C24" s="97"/>
      <c r="D24" s="100"/>
      <c r="E24" s="105" t="s">
        <v>179</v>
      </c>
      <c r="F24" s="105">
        <f>SUM(F16:F23)</f>
        <v>0</v>
      </c>
    </row>
    <row r="25" spans="1:6">
      <c r="A25" s="132" t="s">
        <v>180</v>
      </c>
      <c r="B25" s="133" t="s">
        <v>181</v>
      </c>
      <c r="C25" s="132"/>
      <c r="D25" s="134"/>
      <c r="E25" s="134"/>
      <c r="F25" s="134"/>
    </row>
    <row r="26" spans="1:6">
      <c r="A26" s="97" t="s">
        <v>182</v>
      </c>
      <c r="B26" s="97" t="s">
        <v>183</v>
      </c>
      <c r="C26" s="97"/>
      <c r="D26" s="100"/>
      <c r="E26" s="100"/>
      <c r="F26" s="100"/>
    </row>
    <row r="27" spans="1:6">
      <c r="A27" s="97"/>
      <c r="B27" s="97" t="s">
        <v>184</v>
      </c>
      <c r="C27" s="97" t="s">
        <v>8</v>
      </c>
      <c r="D27" s="100">
        <v>30</v>
      </c>
      <c r="E27" s="100"/>
      <c r="F27" s="99">
        <f>D27*E27</f>
        <v>0</v>
      </c>
    </row>
    <row r="28" spans="1:6">
      <c r="A28" s="98"/>
      <c r="B28" s="98" t="s">
        <v>185</v>
      </c>
      <c r="C28" s="98" t="s">
        <v>8</v>
      </c>
      <c r="D28" s="99">
        <v>7.5</v>
      </c>
      <c r="E28" s="99"/>
      <c r="F28" s="99">
        <f>D28*E28</f>
        <v>0</v>
      </c>
    </row>
    <row r="29" spans="1:6">
      <c r="A29" s="97"/>
      <c r="B29" s="97" t="s">
        <v>186</v>
      </c>
      <c r="C29" s="97" t="s">
        <v>8</v>
      </c>
      <c r="D29" s="100">
        <v>21</v>
      </c>
      <c r="E29" s="100"/>
      <c r="F29" s="99">
        <f>D29*E29</f>
        <v>0</v>
      </c>
    </row>
    <row r="30" spans="1:6">
      <c r="A30" s="97"/>
      <c r="B30" s="97" t="s">
        <v>187</v>
      </c>
      <c r="C30" s="97" t="s">
        <v>8</v>
      </c>
      <c r="D30" s="100">
        <v>3</v>
      </c>
      <c r="E30" s="100"/>
      <c r="F30" s="99">
        <f>D30*E30</f>
        <v>0</v>
      </c>
    </row>
    <row r="31" spans="1:6">
      <c r="A31" s="97"/>
      <c r="B31" s="97"/>
      <c r="C31" s="97"/>
      <c r="D31" s="100"/>
      <c r="E31" s="100"/>
      <c r="F31" s="99"/>
    </row>
    <row r="32" spans="1:6">
      <c r="A32" s="97"/>
      <c r="B32" s="97" t="s">
        <v>188</v>
      </c>
      <c r="C32" s="97" t="s">
        <v>189</v>
      </c>
      <c r="D32" s="100">
        <v>1</v>
      </c>
      <c r="E32" s="100"/>
      <c r="F32" s="99">
        <f>D32*E32</f>
        <v>0</v>
      </c>
    </row>
    <row r="33" spans="1:6">
      <c r="A33" s="97" t="s">
        <v>190</v>
      </c>
      <c r="B33" s="67" t="s">
        <v>191</v>
      </c>
      <c r="C33" s="97" t="s">
        <v>189</v>
      </c>
      <c r="D33" s="100">
        <v>1</v>
      </c>
      <c r="E33" s="100"/>
      <c r="F33" s="100">
        <f>D33*E33</f>
        <v>0</v>
      </c>
    </row>
    <row r="34" spans="1:6" ht="29">
      <c r="A34" s="97" t="s">
        <v>192</v>
      </c>
      <c r="B34" s="67" t="s">
        <v>193</v>
      </c>
      <c r="C34" s="97" t="s">
        <v>3</v>
      </c>
      <c r="D34" s="100">
        <v>2</v>
      </c>
      <c r="E34" s="100"/>
      <c r="F34" s="100">
        <f>(D34*E34)</f>
        <v>0</v>
      </c>
    </row>
    <row r="35" spans="1:6">
      <c r="A35" s="97"/>
      <c r="B35" s="97" t="s">
        <v>194</v>
      </c>
      <c r="C35" s="97" t="s">
        <v>3</v>
      </c>
      <c r="D35" s="100">
        <v>1</v>
      </c>
      <c r="E35" s="100"/>
      <c r="F35" s="100">
        <f>(D35*E35)</f>
        <v>0</v>
      </c>
    </row>
    <row r="36" spans="1:6" ht="16">
      <c r="A36" s="101"/>
      <c r="B36" s="67"/>
      <c r="C36" s="97"/>
      <c r="D36" s="100"/>
      <c r="E36" s="100"/>
      <c r="F36" s="106">
        <f>SUM(F27:F35)</f>
        <v>0</v>
      </c>
    </row>
    <row r="37" spans="1:6">
      <c r="A37" s="107"/>
      <c r="B37" s="108"/>
      <c r="C37" s="109"/>
      <c r="D37" s="110"/>
      <c r="E37" s="110"/>
      <c r="F37" s="111"/>
    </row>
    <row r="38" spans="1:6">
      <c r="A38" s="135" t="s">
        <v>195</v>
      </c>
      <c r="B38" s="122" t="s">
        <v>196</v>
      </c>
      <c r="C38" s="136"/>
      <c r="D38" s="137"/>
      <c r="E38" s="137"/>
      <c r="F38" s="137"/>
    </row>
    <row r="39" spans="1:6" ht="42">
      <c r="A39" s="109" t="s">
        <v>197</v>
      </c>
      <c r="B39" s="112" t="s">
        <v>198</v>
      </c>
      <c r="C39" s="97" t="s">
        <v>3</v>
      </c>
      <c r="D39" s="100">
        <v>3</v>
      </c>
      <c r="E39" s="100"/>
      <c r="F39" s="100">
        <f>D39*E39</f>
        <v>0</v>
      </c>
    </row>
    <row r="40" spans="1:6">
      <c r="A40" s="109"/>
      <c r="B40" s="108"/>
      <c r="C40" s="109"/>
      <c r="D40" s="110"/>
      <c r="E40" s="110"/>
      <c r="F40" s="113"/>
    </row>
    <row r="41" spans="1:6" ht="16">
      <c r="A41" s="109" t="s">
        <v>199</v>
      </c>
      <c r="B41" s="108"/>
      <c r="C41" s="109"/>
      <c r="D41" s="110"/>
      <c r="E41" s="110"/>
      <c r="F41" s="114">
        <f>F39</f>
        <v>0</v>
      </c>
    </row>
    <row r="42" spans="1:6" ht="18">
      <c r="A42" s="138"/>
      <c r="B42" s="138"/>
      <c r="C42" s="138"/>
      <c r="D42" s="139"/>
      <c r="E42" s="140" t="s">
        <v>200</v>
      </c>
      <c r="F42" s="141">
        <f>F9+F13+F24+F36+F41</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F84"/>
  <sheetViews>
    <sheetView workbookViewId="0">
      <selection activeCell="N9" sqref="N9"/>
    </sheetView>
  </sheetViews>
  <sheetFormatPr baseColWidth="10" defaultColWidth="8.83203125" defaultRowHeight="15"/>
  <cols>
    <col min="2" max="2" width="62.1640625" customWidth="1"/>
    <col min="6" max="6" width="10.5" customWidth="1"/>
  </cols>
  <sheetData>
    <row r="3" spans="1:6">
      <c r="A3" s="171" t="s">
        <v>201</v>
      </c>
      <c r="B3" s="172" t="s">
        <v>202</v>
      </c>
      <c r="C3" s="173" t="s">
        <v>0</v>
      </c>
      <c r="D3" s="173" t="s">
        <v>1</v>
      </c>
      <c r="E3" s="174" t="s">
        <v>203</v>
      </c>
      <c r="F3" s="173" t="s">
        <v>2</v>
      </c>
    </row>
    <row r="4" spans="1:6">
      <c r="A4" s="166" t="s">
        <v>204</v>
      </c>
      <c r="B4" s="167" t="s">
        <v>205</v>
      </c>
      <c r="C4" s="168"/>
      <c r="D4" s="168"/>
      <c r="E4" s="169"/>
      <c r="F4" s="170"/>
    </row>
    <row r="5" spans="1:6" ht="29">
      <c r="A5" s="142">
        <v>1</v>
      </c>
      <c r="B5" s="143" t="s">
        <v>206</v>
      </c>
      <c r="C5" s="144" t="s">
        <v>286</v>
      </c>
      <c r="D5" s="144">
        <v>400</v>
      </c>
      <c r="E5" s="157"/>
      <c r="F5" s="163">
        <f t="shared" ref="F5:F10" si="0">D5*E5</f>
        <v>0</v>
      </c>
    </row>
    <row r="6" spans="1:6">
      <c r="A6" s="142">
        <v>2</v>
      </c>
      <c r="B6" s="143" t="s">
        <v>207</v>
      </c>
      <c r="C6" s="144" t="s">
        <v>286</v>
      </c>
      <c r="D6" s="144">
        <v>500</v>
      </c>
      <c r="E6" s="157"/>
      <c r="F6" s="163">
        <f t="shared" si="0"/>
        <v>0</v>
      </c>
    </row>
    <row r="7" spans="1:6" ht="43">
      <c r="A7" s="142">
        <v>3</v>
      </c>
      <c r="B7" s="143" t="s">
        <v>208</v>
      </c>
      <c r="C7" s="144" t="s">
        <v>286</v>
      </c>
      <c r="D7" s="144">
        <v>200</v>
      </c>
      <c r="E7" s="157"/>
      <c r="F7" s="163">
        <f t="shared" si="0"/>
        <v>0</v>
      </c>
    </row>
    <row r="8" spans="1:6" ht="29">
      <c r="A8" s="142">
        <v>4</v>
      </c>
      <c r="B8" s="143" t="s">
        <v>209</v>
      </c>
      <c r="C8" s="144" t="s">
        <v>286</v>
      </c>
      <c r="D8" s="144">
        <v>50</v>
      </c>
      <c r="E8" s="157"/>
      <c r="F8" s="163">
        <f t="shared" si="0"/>
        <v>0</v>
      </c>
    </row>
    <row r="9" spans="1:6">
      <c r="A9" s="142">
        <v>5</v>
      </c>
      <c r="B9" s="143" t="s">
        <v>210</v>
      </c>
      <c r="C9" s="144" t="s">
        <v>286</v>
      </c>
      <c r="D9" s="144">
        <v>50</v>
      </c>
      <c r="E9" s="157"/>
      <c r="F9" s="163">
        <f t="shared" si="0"/>
        <v>0</v>
      </c>
    </row>
    <row r="10" spans="1:6">
      <c r="A10" s="142">
        <v>6</v>
      </c>
      <c r="B10" s="143" t="s">
        <v>211</v>
      </c>
      <c r="C10" s="144" t="s">
        <v>286</v>
      </c>
      <c r="D10" s="144">
        <v>50</v>
      </c>
      <c r="E10" s="157"/>
      <c r="F10" s="163">
        <f t="shared" si="0"/>
        <v>0</v>
      </c>
    </row>
    <row r="11" spans="1:6">
      <c r="A11" s="264" t="s">
        <v>212</v>
      </c>
      <c r="B11" s="264"/>
      <c r="C11" s="264"/>
      <c r="D11" s="264"/>
      <c r="E11" s="264"/>
      <c r="F11" s="164">
        <f>SUM(F5:F10)</f>
        <v>0</v>
      </c>
    </row>
    <row r="12" spans="1:6">
      <c r="A12" s="167" t="s">
        <v>213</v>
      </c>
      <c r="B12" s="167" t="s">
        <v>214</v>
      </c>
      <c r="C12" s="167"/>
      <c r="D12" s="167"/>
      <c r="E12" s="167"/>
      <c r="F12" s="167"/>
    </row>
    <row r="13" spans="1:6">
      <c r="A13" s="142">
        <v>1</v>
      </c>
      <c r="B13" s="143" t="s">
        <v>215</v>
      </c>
      <c r="C13" s="144" t="s">
        <v>216</v>
      </c>
      <c r="D13" s="144">
        <v>1</v>
      </c>
      <c r="E13" s="158"/>
      <c r="F13" s="163">
        <f t="shared" ref="F13:F25" si="1">D13*E13</f>
        <v>0</v>
      </c>
    </row>
    <row r="14" spans="1:6">
      <c r="A14" s="142">
        <v>2</v>
      </c>
      <c r="B14" s="143" t="s">
        <v>217</v>
      </c>
      <c r="C14" s="144" t="s">
        <v>216</v>
      </c>
      <c r="D14" s="144">
        <v>1</v>
      </c>
      <c r="E14" s="158"/>
      <c r="F14" s="163">
        <f t="shared" si="1"/>
        <v>0</v>
      </c>
    </row>
    <row r="15" spans="1:6">
      <c r="A15" s="142">
        <v>3</v>
      </c>
      <c r="B15" s="145" t="s">
        <v>218</v>
      </c>
      <c r="C15" s="144" t="s">
        <v>216</v>
      </c>
      <c r="D15" s="144">
        <v>1</v>
      </c>
      <c r="E15" s="157"/>
      <c r="F15" s="163">
        <f t="shared" si="1"/>
        <v>0</v>
      </c>
    </row>
    <row r="16" spans="1:6">
      <c r="A16" s="142">
        <v>4</v>
      </c>
      <c r="B16" s="145" t="s">
        <v>219</v>
      </c>
      <c r="C16" s="144" t="s">
        <v>216</v>
      </c>
      <c r="D16" s="144">
        <v>1</v>
      </c>
      <c r="E16" s="157"/>
      <c r="F16" s="163">
        <f>D16*E16</f>
        <v>0</v>
      </c>
    </row>
    <row r="17" spans="1:6" ht="29">
      <c r="A17" s="142">
        <v>5</v>
      </c>
      <c r="B17" s="146" t="s">
        <v>220</v>
      </c>
      <c r="C17" s="144" t="s">
        <v>216</v>
      </c>
      <c r="D17" s="144">
        <v>2.5</v>
      </c>
      <c r="E17" s="157"/>
      <c r="F17" s="163">
        <f t="shared" si="1"/>
        <v>0</v>
      </c>
    </row>
    <row r="18" spans="1:6">
      <c r="A18" s="142">
        <v>6</v>
      </c>
      <c r="B18" s="143" t="s">
        <v>221</v>
      </c>
      <c r="C18" s="144" t="s">
        <v>216</v>
      </c>
      <c r="D18" s="144">
        <v>1</v>
      </c>
      <c r="E18" s="157"/>
      <c r="F18" s="163">
        <f t="shared" si="1"/>
        <v>0</v>
      </c>
    </row>
    <row r="19" spans="1:6">
      <c r="A19" s="142">
        <v>7</v>
      </c>
      <c r="B19" s="143" t="s">
        <v>222</v>
      </c>
      <c r="C19" s="144" t="s">
        <v>286</v>
      </c>
      <c r="D19" s="144">
        <v>20</v>
      </c>
      <c r="E19" s="157"/>
      <c r="F19" s="163">
        <f t="shared" si="1"/>
        <v>0</v>
      </c>
    </row>
    <row r="20" spans="1:6">
      <c r="A20" s="142">
        <v>8</v>
      </c>
      <c r="B20" s="143" t="s">
        <v>223</v>
      </c>
      <c r="C20" s="144" t="s">
        <v>286</v>
      </c>
      <c r="D20" s="144">
        <v>10</v>
      </c>
      <c r="E20" s="158"/>
      <c r="F20" s="163">
        <f t="shared" si="1"/>
        <v>0</v>
      </c>
    </row>
    <row r="21" spans="1:6">
      <c r="A21" s="142">
        <v>9</v>
      </c>
      <c r="B21" s="143" t="s">
        <v>224</v>
      </c>
      <c r="C21" s="144" t="s">
        <v>286</v>
      </c>
      <c r="D21" s="144">
        <v>10</v>
      </c>
      <c r="E21" s="158"/>
      <c r="F21" s="163">
        <f t="shared" si="1"/>
        <v>0</v>
      </c>
    </row>
    <row r="22" spans="1:6">
      <c r="A22" s="142">
        <v>10</v>
      </c>
      <c r="B22" s="143" t="s">
        <v>225</v>
      </c>
      <c r="C22" s="144" t="s">
        <v>286</v>
      </c>
      <c r="D22" s="144">
        <v>20</v>
      </c>
      <c r="E22" s="157"/>
      <c r="F22" s="163">
        <f t="shared" si="1"/>
        <v>0</v>
      </c>
    </row>
    <row r="23" spans="1:6" s="9" customFormat="1">
      <c r="A23" s="142">
        <v>11</v>
      </c>
      <c r="B23" s="143" t="s">
        <v>226</v>
      </c>
      <c r="C23" s="144" t="s">
        <v>286</v>
      </c>
      <c r="D23" s="144">
        <v>10</v>
      </c>
      <c r="E23" s="158"/>
      <c r="F23" s="163">
        <f t="shared" si="1"/>
        <v>0</v>
      </c>
    </row>
    <row r="24" spans="1:6">
      <c r="A24" s="142">
        <v>12</v>
      </c>
      <c r="B24" s="143" t="s">
        <v>227</v>
      </c>
      <c r="C24" s="144" t="s">
        <v>286</v>
      </c>
      <c r="D24" s="144">
        <v>10</v>
      </c>
      <c r="E24" s="158"/>
      <c r="F24" s="163">
        <f>D24*E24</f>
        <v>0</v>
      </c>
    </row>
    <row r="25" spans="1:6">
      <c r="A25" s="142">
        <v>13</v>
      </c>
      <c r="B25" s="143" t="s">
        <v>228</v>
      </c>
      <c r="C25" s="144" t="s">
        <v>216</v>
      </c>
      <c r="D25" s="144">
        <v>1</v>
      </c>
      <c r="E25" s="157"/>
      <c r="F25" s="163">
        <f t="shared" si="1"/>
        <v>0</v>
      </c>
    </row>
    <row r="26" spans="1:6">
      <c r="A26" s="142">
        <v>14</v>
      </c>
      <c r="B26" s="146" t="s">
        <v>229</v>
      </c>
      <c r="C26" s="144" t="s">
        <v>216</v>
      </c>
      <c r="D26" s="144">
        <v>6</v>
      </c>
      <c r="E26" s="157"/>
      <c r="F26" s="163">
        <f>D26*E26</f>
        <v>0</v>
      </c>
    </row>
    <row r="27" spans="1:6">
      <c r="A27" s="142">
        <v>15</v>
      </c>
      <c r="B27" s="146" t="s">
        <v>230</v>
      </c>
      <c r="C27" s="144" t="s">
        <v>216</v>
      </c>
      <c r="D27" s="144">
        <v>14</v>
      </c>
      <c r="E27" s="157"/>
      <c r="F27" s="163">
        <f>D27*E27</f>
        <v>0</v>
      </c>
    </row>
    <row r="28" spans="1:6">
      <c r="A28" s="142">
        <v>16</v>
      </c>
      <c r="B28" s="146" t="s">
        <v>231</v>
      </c>
      <c r="C28" s="144" t="s">
        <v>216</v>
      </c>
      <c r="D28" s="144">
        <v>3</v>
      </c>
      <c r="E28" s="157"/>
      <c r="F28" s="163">
        <f>D28*E28</f>
        <v>0</v>
      </c>
    </row>
    <row r="29" spans="1:6">
      <c r="A29" s="167" t="s">
        <v>232</v>
      </c>
      <c r="B29" s="265" t="s">
        <v>233</v>
      </c>
      <c r="C29" s="266"/>
      <c r="D29" s="266"/>
      <c r="E29" s="266"/>
      <c r="F29" s="267"/>
    </row>
    <row r="30" spans="1:6">
      <c r="A30" s="147"/>
      <c r="B30" s="148" t="s">
        <v>234</v>
      </c>
      <c r="C30" s="149"/>
      <c r="D30" s="149"/>
      <c r="E30" s="159"/>
      <c r="F30" s="163"/>
    </row>
    <row r="31" spans="1:6">
      <c r="A31" s="142">
        <v>1</v>
      </c>
      <c r="B31" s="143" t="s">
        <v>235</v>
      </c>
      <c r="C31" s="149" t="s">
        <v>216</v>
      </c>
      <c r="D31" s="144">
        <v>2</v>
      </c>
      <c r="E31" s="157"/>
      <c r="F31" s="163">
        <f t="shared" ref="F31:F36" si="2">D31*E31</f>
        <v>0</v>
      </c>
    </row>
    <row r="32" spans="1:6">
      <c r="A32" s="142">
        <v>5</v>
      </c>
      <c r="B32" s="143" t="s">
        <v>236</v>
      </c>
      <c r="C32" s="144" t="s">
        <v>216</v>
      </c>
      <c r="D32" s="144">
        <v>2</v>
      </c>
      <c r="E32" s="157"/>
      <c r="F32" s="163">
        <f t="shared" si="2"/>
        <v>0</v>
      </c>
    </row>
    <row r="33" spans="1:6">
      <c r="A33" s="142">
        <v>6</v>
      </c>
      <c r="B33" s="143" t="s">
        <v>237</v>
      </c>
      <c r="C33" s="144" t="s">
        <v>216</v>
      </c>
      <c r="D33" s="144">
        <v>2</v>
      </c>
      <c r="E33" s="157"/>
      <c r="F33" s="163">
        <f t="shared" si="2"/>
        <v>0</v>
      </c>
    </row>
    <row r="34" spans="1:6">
      <c r="A34" s="142">
        <v>9</v>
      </c>
      <c r="B34" s="146" t="s">
        <v>229</v>
      </c>
      <c r="C34" s="144" t="s">
        <v>216</v>
      </c>
      <c r="D34" s="144">
        <v>12</v>
      </c>
      <c r="E34" s="157"/>
      <c r="F34" s="163">
        <f t="shared" si="2"/>
        <v>0</v>
      </c>
    </row>
    <row r="35" spans="1:6">
      <c r="A35" s="142">
        <v>10</v>
      </c>
      <c r="B35" s="146" t="s">
        <v>230</v>
      </c>
      <c r="C35" s="144" t="s">
        <v>216</v>
      </c>
      <c r="D35" s="144">
        <v>22</v>
      </c>
      <c r="E35" s="157"/>
      <c r="F35" s="163">
        <f t="shared" si="2"/>
        <v>0</v>
      </c>
    </row>
    <row r="36" spans="1:6">
      <c r="A36" s="142">
        <v>11</v>
      </c>
      <c r="B36" s="146" t="s">
        <v>231</v>
      </c>
      <c r="C36" s="144" t="s">
        <v>216</v>
      </c>
      <c r="D36" s="144">
        <v>3</v>
      </c>
      <c r="E36" s="158"/>
      <c r="F36" s="163">
        <f t="shared" si="2"/>
        <v>0</v>
      </c>
    </row>
    <row r="37" spans="1:6">
      <c r="A37" s="142"/>
      <c r="B37" s="146"/>
      <c r="C37" s="144"/>
      <c r="D37" s="258" t="s">
        <v>238</v>
      </c>
      <c r="E37" s="258"/>
      <c r="F37" s="163">
        <f>SUM(F13:F36)</f>
        <v>0</v>
      </c>
    </row>
    <row r="38" spans="1:6">
      <c r="A38" s="167" t="s">
        <v>239</v>
      </c>
      <c r="B38" s="167" t="s">
        <v>240</v>
      </c>
      <c r="C38" s="167"/>
      <c r="D38" s="167"/>
      <c r="E38" s="167"/>
      <c r="F38" s="167"/>
    </row>
    <row r="39" spans="1:6">
      <c r="A39" s="150">
        <v>1</v>
      </c>
      <c r="B39" s="143" t="s">
        <v>241</v>
      </c>
      <c r="C39" s="144" t="s">
        <v>286</v>
      </c>
      <c r="D39" s="144">
        <v>50</v>
      </c>
      <c r="E39" s="157"/>
      <c r="F39" s="163">
        <f>D39*E39</f>
        <v>0</v>
      </c>
    </row>
    <row r="40" spans="1:6">
      <c r="A40" s="150">
        <v>2</v>
      </c>
      <c r="B40" s="143" t="s">
        <v>242</v>
      </c>
      <c r="C40" s="144" t="s">
        <v>286</v>
      </c>
      <c r="D40" s="144">
        <v>25</v>
      </c>
      <c r="E40" s="157"/>
      <c r="F40" s="163">
        <f>D40*E40</f>
        <v>0</v>
      </c>
    </row>
    <row r="41" spans="1:6">
      <c r="A41" s="150">
        <v>3</v>
      </c>
      <c r="B41" s="143" t="s">
        <v>243</v>
      </c>
      <c r="C41" s="144" t="s">
        <v>286</v>
      </c>
      <c r="D41" s="144">
        <v>40</v>
      </c>
      <c r="E41" s="157"/>
      <c r="F41" s="163">
        <f>D41*E41</f>
        <v>0</v>
      </c>
    </row>
    <row r="42" spans="1:6">
      <c r="A42" s="150">
        <v>4</v>
      </c>
      <c r="B42" s="143" t="s">
        <v>244</v>
      </c>
      <c r="C42" s="144" t="s">
        <v>286</v>
      </c>
      <c r="D42" s="144">
        <v>30</v>
      </c>
      <c r="E42" s="157"/>
      <c r="F42" s="163">
        <f>D42*E42</f>
        <v>0</v>
      </c>
    </row>
    <row r="43" spans="1:6">
      <c r="A43" s="167" t="s">
        <v>245</v>
      </c>
      <c r="B43" s="167" t="s">
        <v>246</v>
      </c>
      <c r="C43" s="167"/>
      <c r="D43" s="167"/>
      <c r="E43" s="167"/>
      <c r="F43" s="167"/>
    </row>
    <row r="44" spans="1:6" ht="16">
      <c r="A44" s="150">
        <v>1</v>
      </c>
      <c r="B44" s="143" t="s">
        <v>247</v>
      </c>
      <c r="C44" s="144" t="s">
        <v>286</v>
      </c>
      <c r="D44" s="144">
        <v>400</v>
      </c>
      <c r="E44" s="157"/>
      <c r="F44" s="163">
        <f>D44*E44</f>
        <v>0</v>
      </c>
    </row>
    <row r="45" spans="1:6" ht="16">
      <c r="A45" s="150">
        <v>2</v>
      </c>
      <c r="B45" s="143" t="s">
        <v>248</v>
      </c>
      <c r="C45" s="144" t="s">
        <v>286</v>
      </c>
      <c r="D45" s="144">
        <v>500</v>
      </c>
      <c r="E45" s="157"/>
      <c r="F45" s="163">
        <f>D45*E45</f>
        <v>0</v>
      </c>
    </row>
    <row r="46" spans="1:6">
      <c r="A46" s="150">
        <v>3</v>
      </c>
      <c r="B46" s="143" t="s">
        <v>249</v>
      </c>
      <c r="C46" s="144" t="s">
        <v>286</v>
      </c>
      <c r="D46" s="144">
        <v>200</v>
      </c>
      <c r="E46" s="157"/>
      <c r="F46" s="163">
        <f>D46*E46</f>
        <v>0</v>
      </c>
    </row>
    <row r="47" spans="1:6">
      <c r="A47" s="151"/>
      <c r="B47" s="143"/>
      <c r="C47" s="144"/>
      <c r="D47" s="258" t="s">
        <v>250</v>
      </c>
      <c r="E47" s="258"/>
      <c r="F47" s="163">
        <f>SUM(F39:F46)</f>
        <v>0</v>
      </c>
    </row>
    <row r="48" spans="1:6">
      <c r="A48" s="167" t="s">
        <v>251</v>
      </c>
      <c r="B48" s="167" t="s">
        <v>42</v>
      </c>
      <c r="C48" s="167"/>
      <c r="D48" s="167"/>
      <c r="E48" s="167"/>
      <c r="F48" s="167"/>
    </row>
    <row r="49" spans="1:6">
      <c r="A49" s="150">
        <v>1</v>
      </c>
      <c r="B49" s="143" t="s">
        <v>252</v>
      </c>
      <c r="C49" s="144" t="s">
        <v>216</v>
      </c>
      <c r="D49" s="144">
        <v>45</v>
      </c>
      <c r="E49" s="157"/>
      <c r="F49" s="163">
        <f t="shared" ref="F49:F54" si="3">D49*E49</f>
        <v>0</v>
      </c>
    </row>
    <row r="50" spans="1:6">
      <c r="A50" s="150">
        <v>2</v>
      </c>
      <c r="B50" s="143" t="s">
        <v>253</v>
      </c>
      <c r="C50" s="144" t="s">
        <v>216</v>
      </c>
      <c r="D50" s="144">
        <v>3</v>
      </c>
      <c r="E50" s="157"/>
      <c r="F50" s="163">
        <f t="shared" si="3"/>
        <v>0</v>
      </c>
    </row>
    <row r="51" spans="1:6">
      <c r="A51" s="150">
        <v>3</v>
      </c>
      <c r="B51" s="143" t="s">
        <v>254</v>
      </c>
      <c r="C51" s="144" t="s">
        <v>216</v>
      </c>
      <c r="D51" s="144">
        <v>10</v>
      </c>
      <c r="E51" s="157"/>
      <c r="F51" s="163">
        <f t="shared" si="3"/>
        <v>0</v>
      </c>
    </row>
    <row r="52" spans="1:6">
      <c r="A52" s="150">
        <v>4</v>
      </c>
      <c r="B52" s="143" t="s">
        <v>255</v>
      </c>
      <c r="C52" s="144" t="s">
        <v>216</v>
      </c>
      <c r="D52" s="144">
        <v>7</v>
      </c>
      <c r="E52" s="157"/>
      <c r="F52" s="163">
        <f t="shared" si="3"/>
        <v>0</v>
      </c>
    </row>
    <row r="53" spans="1:6">
      <c r="A53" s="150">
        <v>5</v>
      </c>
      <c r="B53" s="143" t="s">
        <v>256</v>
      </c>
      <c r="C53" s="144" t="s">
        <v>216</v>
      </c>
      <c r="D53" s="144">
        <v>4</v>
      </c>
      <c r="E53" s="157"/>
      <c r="F53" s="163">
        <f t="shared" si="3"/>
        <v>0</v>
      </c>
    </row>
    <row r="54" spans="1:6">
      <c r="A54" s="150">
        <v>6</v>
      </c>
      <c r="B54" s="143" t="s">
        <v>257</v>
      </c>
      <c r="C54" s="144" t="s">
        <v>216</v>
      </c>
      <c r="D54" s="152">
        <v>0.03</v>
      </c>
      <c r="E54" s="153"/>
      <c r="F54" s="163">
        <f t="shared" si="3"/>
        <v>0</v>
      </c>
    </row>
    <row r="55" spans="1:6">
      <c r="A55" s="151"/>
      <c r="B55" s="143"/>
      <c r="C55" s="144"/>
      <c r="D55" s="258" t="s">
        <v>258</v>
      </c>
      <c r="E55" s="258"/>
      <c r="F55" s="163">
        <f>SUM(F49:F54)</f>
        <v>0</v>
      </c>
    </row>
    <row r="56" spans="1:6">
      <c r="A56" s="167" t="s">
        <v>259</v>
      </c>
      <c r="B56" s="167" t="s">
        <v>260</v>
      </c>
      <c r="C56" s="167"/>
      <c r="D56" s="167"/>
      <c r="E56" s="167"/>
      <c r="F56" s="167"/>
    </row>
    <row r="57" spans="1:6">
      <c r="A57" s="150">
        <v>1</v>
      </c>
      <c r="B57" s="143" t="s">
        <v>261</v>
      </c>
      <c r="C57" s="144" t="s">
        <v>216</v>
      </c>
      <c r="D57" s="144">
        <v>1</v>
      </c>
      <c r="E57" s="157"/>
      <c r="F57" s="163">
        <f t="shared" ref="F57:F65" si="4">D57*E57</f>
        <v>0</v>
      </c>
    </row>
    <row r="58" spans="1:6">
      <c r="A58" s="150">
        <v>2</v>
      </c>
      <c r="B58" s="143" t="s">
        <v>262</v>
      </c>
      <c r="C58" s="144" t="s">
        <v>216</v>
      </c>
      <c r="D58" s="144">
        <v>2</v>
      </c>
      <c r="E58" s="157"/>
      <c r="F58" s="163">
        <f t="shared" si="4"/>
        <v>0</v>
      </c>
    </row>
    <row r="59" spans="1:6" ht="29">
      <c r="A59" s="150">
        <v>3</v>
      </c>
      <c r="B59" s="143" t="s">
        <v>263</v>
      </c>
      <c r="C59" s="144" t="s">
        <v>216</v>
      </c>
      <c r="D59" s="144">
        <v>2</v>
      </c>
      <c r="E59" s="157"/>
      <c r="F59" s="163">
        <f>D59*E59</f>
        <v>0</v>
      </c>
    </row>
    <row r="60" spans="1:6" ht="29">
      <c r="A60" s="150">
        <v>4</v>
      </c>
      <c r="B60" s="143" t="s">
        <v>264</v>
      </c>
      <c r="C60" s="144" t="s">
        <v>216</v>
      </c>
      <c r="D60" s="144">
        <v>5</v>
      </c>
      <c r="E60" s="157"/>
      <c r="F60" s="163">
        <f t="shared" si="4"/>
        <v>0</v>
      </c>
    </row>
    <row r="61" spans="1:6" ht="29">
      <c r="A61" s="150">
        <v>5</v>
      </c>
      <c r="B61" s="143" t="s">
        <v>265</v>
      </c>
      <c r="C61" s="144" t="s">
        <v>216</v>
      </c>
      <c r="D61" s="144">
        <v>15</v>
      </c>
      <c r="E61" s="157"/>
      <c r="F61" s="163">
        <f>D61*E61</f>
        <v>0</v>
      </c>
    </row>
    <row r="62" spans="1:6">
      <c r="A62" s="150">
        <v>6</v>
      </c>
      <c r="B62" s="143" t="s">
        <v>266</v>
      </c>
      <c r="C62" s="144" t="s">
        <v>216</v>
      </c>
      <c r="D62" s="144">
        <v>41</v>
      </c>
      <c r="E62" s="157"/>
      <c r="F62" s="163">
        <f>D62*E62</f>
        <v>0</v>
      </c>
    </row>
    <row r="63" spans="1:6" ht="29">
      <c r="A63" s="150">
        <v>7</v>
      </c>
      <c r="B63" s="143" t="s">
        <v>267</v>
      </c>
      <c r="C63" s="144" t="s">
        <v>216</v>
      </c>
      <c r="D63" s="144">
        <v>6</v>
      </c>
      <c r="E63" s="157"/>
      <c r="F63" s="163">
        <f>D63*E63</f>
        <v>0</v>
      </c>
    </row>
    <row r="64" spans="1:6">
      <c r="A64" s="150">
        <v>8</v>
      </c>
      <c r="B64" s="143" t="s">
        <v>268</v>
      </c>
      <c r="C64" s="144" t="s">
        <v>216</v>
      </c>
      <c r="D64" s="144">
        <v>2</v>
      </c>
      <c r="E64" s="157"/>
      <c r="F64" s="163">
        <f t="shared" si="4"/>
        <v>0</v>
      </c>
    </row>
    <row r="65" spans="1:6" ht="29">
      <c r="A65" s="150">
        <v>9</v>
      </c>
      <c r="B65" s="143" t="s">
        <v>269</v>
      </c>
      <c r="C65" s="144" t="s">
        <v>216</v>
      </c>
      <c r="D65" s="144">
        <v>4</v>
      </c>
      <c r="E65" s="157"/>
      <c r="F65" s="163">
        <f t="shared" si="4"/>
        <v>0</v>
      </c>
    </row>
    <row r="66" spans="1:6">
      <c r="A66" s="151"/>
      <c r="B66" s="143"/>
      <c r="C66" s="144"/>
      <c r="D66" s="258" t="s">
        <v>270</v>
      </c>
      <c r="E66" s="258"/>
      <c r="F66" s="163">
        <f>SUM(F57:F65)</f>
        <v>0</v>
      </c>
    </row>
    <row r="67" spans="1:6">
      <c r="A67" s="167" t="s">
        <v>271</v>
      </c>
      <c r="B67" s="167" t="s">
        <v>12</v>
      </c>
      <c r="C67" s="167"/>
      <c r="D67" s="167"/>
      <c r="E67" s="167"/>
      <c r="F67" s="167"/>
    </row>
    <row r="68" spans="1:6" s="9" customFormat="1">
      <c r="A68" s="150">
        <v>1</v>
      </c>
      <c r="B68" s="154" t="s">
        <v>272</v>
      </c>
      <c r="C68" s="144" t="s">
        <v>286</v>
      </c>
      <c r="D68" s="144">
        <v>220</v>
      </c>
      <c r="E68" s="158"/>
      <c r="F68" s="163">
        <f t="shared" ref="F68:F79" si="5">D68*E68</f>
        <v>0</v>
      </c>
    </row>
    <row r="69" spans="1:6" ht="33">
      <c r="A69" s="150">
        <v>2</v>
      </c>
      <c r="B69" s="155" t="s">
        <v>273</v>
      </c>
      <c r="C69" s="144" t="s">
        <v>286</v>
      </c>
      <c r="D69" s="144">
        <v>100</v>
      </c>
      <c r="E69" s="157"/>
      <c r="F69" s="163">
        <f t="shared" si="5"/>
        <v>0</v>
      </c>
    </row>
    <row r="70" spans="1:6" ht="33">
      <c r="A70" s="150">
        <v>3</v>
      </c>
      <c r="B70" s="155" t="s">
        <v>274</v>
      </c>
      <c r="C70" s="144" t="s">
        <v>286</v>
      </c>
      <c r="D70" s="144">
        <v>350</v>
      </c>
      <c r="E70" s="157"/>
      <c r="F70" s="163">
        <f t="shared" si="5"/>
        <v>0</v>
      </c>
    </row>
    <row r="71" spans="1:6" ht="70">
      <c r="A71" s="150">
        <v>4</v>
      </c>
      <c r="B71" s="155" t="s">
        <v>275</v>
      </c>
      <c r="C71" s="144" t="s">
        <v>216</v>
      </c>
      <c r="D71" s="144">
        <v>6</v>
      </c>
      <c r="E71" s="157"/>
      <c r="F71" s="163">
        <f t="shared" si="5"/>
        <v>0</v>
      </c>
    </row>
    <row r="72" spans="1:6" ht="28">
      <c r="A72" s="150">
        <v>5</v>
      </c>
      <c r="B72" s="155" t="s">
        <v>276</v>
      </c>
      <c r="C72" s="144" t="s">
        <v>216</v>
      </c>
      <c r="D72" s="144">
        <v>250</v>
      </c>
      <c r="E72" s="157"/>
      <c r="F72" s="163">
        <f t="shared" si="5"/>
        <v>0</v>
      </c>
    </row>
    <row r="73" spans="1:6">
      <c r="A73" s="150">
        <v>6</v>
      </c>
      <c r="B73" s="155" t="s">
        <v>277</v>
      </c>
      <c r="C73" s="144" t="s">
        <v>216</v>
      </c>
      <c r="D73" s="144">
        <v>60</v>
      </c>
      <c r="E73" s="157"/>
      <c r="F73" s="163">
        <f>D73*E73</f>
        <v>0</v>
      </c>
    </row>
    <row r="74" spans="1:6">
      <c r="A74" s="150">
        <v>7</v>
      </c>
      <c r="B74" s="155" t="s">
        <v>278</v>
      </c>
      <c r="C74" s="144" t="s">
        <v>216</v>
      </c>
      <c r="D74" s="144">
        <v>6</v>
      </c>
      <c r="E74" s="157"/>
      <c r="F74" s="163">
        <f t="shared" si="5"/>
        <v>0</v>
      </c>
    </row>
    <row r="75" spans="1:6" ht="28">
      <c r="A75" s="150">
        <v>8</v>
      </c>
      <c r="B75" s="155" t="s">
        <v>279</v>
      </c>
      <c r="C75" s="144" t="s">
        <v>216</v>
      </c>
      <c r="D75" s="144">
        <v>10</v>
      </c>
      <c r="E75" s="157"/>
      <c r="F75" s="163">
        <f t="shared" si="5"/>
        <v>0</v>
      </c>
    </row>
    <row r="76" spans="1:6">
      <c r="A76" s="150">
        <v>9</v>
      </c>
      <c r="B76" s="155" t="s">
        <v>280</v>
      </c>
      <c r="C76" s="144" t="s">
        <v>216</v>
      </c>
      <c r="D76" s="144">
        <v>15</v>
      </c>
      <c r="E76" s="157"/>
      <c r="F76" s="163">
        <f t="shared" si="5"/>
        <v>0</v>
      </c>
    </row>
    <row r="77" spans="1:6" ht="28">
      <c r="A77" s="150">
        <v>10</v>
      </c>
      <c r="B77" s="154" t="s">
        <v>281</v>
      </c>
      <c r="C77" s="160" t="s">
        <v>3</v>
      </c>
      <c r="D77" s="144">
        <v>7</v>
      </c>
      <c r="E77" s="157"/>
      <c r="F77" s="163">
        <f t="shared" si="5"/>
        <v>0</v>
      </c>
    </row>
    <row r="78" spans="1:6" ht="16">
      <c r="A78" s="150">
        <v>11</v>
      </c>
      <c r="B78" s="154" t="s">
        <v>282</v>
      </c>
      <c r="C78" s="160" t="s">
        <v>3</v>
      </c>
      <c r="D78" s="144">
        <v>3</v>
      </c>
      <c r="E78" s="157"/>
      <c r="F78" s="163">
        <f t="shared" si="5"/>
        <v>0</v>
      </c>
    </row>
    <row r="79" spans="1:6" ht="16">
      <c r="A79" s="150">
        <v>12</v>
      </c>
      <c r="B79" s="154" t="s">
        <v>283</v>
      </c>
      <c r="C79" s="160" t="s">
        <v>3</v>
      </c>
      <c r="D79" s="144">
        <v>6</v>
      </c>
      <c r="E79" s="157"/>
      <c r="F79" s="163">
        <f t="shared" si="5"/>
        <v>0</v>
      </c>
    </row>
    <row r="80" spans="1:6">
      <c r="A80" s="208"/>
      <c r="B80" s="209"/>
      <c r="C80" s="210"/>
      <c r="D80" s="259" t="s">
        <v>284</v>
      </c>
      <c r="E80" s="259"/>
      <c r="F80" s="211">
        <f>SUM(F68:F79)</f>
        <v>0</v>
      </c>
    </row>
    <row r="81" spans="1:6">
      <c r="A81" s="156"/>
      <c r="B81" s="156"/>
      <c r="C81" s="161"/>
      <c r="D81" s="161"/>
      <c r="E81" s="162"/>
      <c r="F81" s="165"/>
    </row>
    <row r="82" spans="1:6" ht="16" thickBot="1">
      <c r="A82" s="156"/>
      <c r="B82" s="156"/>
      <c r="C82" s="161"/>
      <c r="D82" s="161"/>
      <c r="E82" s="162"/>
      <c r="F82" s="165"/>
    </row>
    <row r="83" spans="1:6">
      <c r="A83" s="175"/>
      <c r="B83" s="260" t="s">
        <v>285</v>
      </c>
      <c r="C83" s="260"/>
      <c r="D83" s="260"/>
      <c r="E83" s="260"/>
      <c r="F83" s="176"/>
    </row>
    <row r="84" spans="1:6" ht="16" thickBot="1">
      <c r="A84" s="177"/>
      <c r="B84" s="178" t="s">
        <v>287</v>
      </c>
      <c r="C84" s="261">
        <f>F11+F37+F47+F55+F66+F80</f>
        <v>0</v>
      </c>
      <c r="D84" s="262"/>
      <c r="E84" s="262"/>
      <c r="F84" s="263"/>
    </row>
  </sheetData>
  <mergeCells count="9">
    <mergeCell ref="D66:E66"/>
    <mergeCell ref="D80:E80"/>
    <mergeCell ref="B83:E83"/>
    <mergeCell ref="C84:F84"/>
    <mergeCell ref="A11:E11"/>
    <mergeCell ref="B29:F29"/>
    <mergeCell ref="D37:E37"/>
    <mergeCell ref="D47:E47"/>
    <mergeCell ref="D55:E5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F21"/>
  <sheetViews>
    <sheetView topLeftCell="A6" workbookViewId="0">
      <selection activeCell="F21" sqref="F21"/>
    </sheetView>
  </sheetViews>
  <sheetFormatPr baseColWidth="10" defaultColWidth="8.83203125" defaultRowHeight="15"/>
  <cols>
    <col min="2" max="2" width="63.1640625" bestFit="1" customWidth="1"/>
    <col min="6" max="6" width="14" style="202" customWidth="1"/>
  </cols>
  <sheetData>
    <row r="3" spans="1:6">
      <c r="A3" s="203"/>
      <c r="B3" s="268" t="s">
        <v>288</v>
      </c>
      <c r="C3" s="268"/>
      <c r="D3" s="268"/>
      <c r="E3" s="268"/>
      <c r="F3" s="268"/>
    </row>
    <row r="4" spans="1:6" ht="48">
      <c r="A4" s="179">
        <v>1</v>
      </c>
      <c r="B4" s="180" t="s">
        <v>289</v>
      </c>
      <c r="C4" s="181" t="s">
        <v>41</v>
      </c>
      <c r="D4" s="182">
        <v>1</v>
      </c>
      <c r="E4" s="183"/>
      <c r="F4" s="200">
        <f t="shared" ref="F4:F20" si="0">D4*E4</f>
        <v>0</v>
      </c>
    </row>
    <row r="5" spans="1:6" ht="28">
      <c r="A5" s="179">
        <v>2</v>
      </c>
      <c r="B5" s="185" t="s">
        <v>290</v>
      </c>
      <c r="C5" s="186" t="s">
        <v>4</v>
      </c>
      <c r="D5" s="186">
        <v>1</v>
      </c>
      <c r="E5" s="187"/>
      <c r="F5" s="200">
        <f t="shared" si="0"/>
        <v>0</v>
      </c>
    </row>
    <row r="6" spans="1:6">
      <c r="A6" s="179">
        <v>3</v>
      </c>
      <c r="B6" s="188" t="s">
        <v>291</v>
      </c>
      <c r="C6" s="189" t="s">
        <v>41</v>
      </c>
      <c r="D6" s="189">
        <v>1</v>
      </c>
      <c r="E6" s="190"/>
      <c r="F6" s="201">
        <f t="shared" si="0"/>
        <v>0</v>
      </c>
    </row>
    <row r="7" spans="1:6" ht="74">
      <c r="A7" s="179">
        <v>4</v>
      </c>
      <c r="B7" s="191" t="s">
        <v>292</v>
      </c>
      <c r="C7" s="179" t="s">
        <v>41</v>
      </c>
      <c r="D7" s="179">
        <v>5</v>
      </c>
      <c r="E7" s="192"/>
      <c r="F7" s="200">
        <f t="shared" si="0"/>
        <v>0</v>
      </c>
    </row>
    <row r="8" spans="1:6" ht="74">
      <c r="A8" s="179">
        <v>5</v>
      </c>
      <c r="B8" s="191" t="s">
        <v>293</v>
      </c>
      <c r="C8" s="179" t="s">
        <v>41</v>
      </c>
      <c r="D8" s="179">
        <v>1</v>
      </c>
      <c r="E8" s="192"/>
      <c r="F8" s="200">
        <f t="shared" si="0"/>
        <v>0</v>
      </c>
    </row>
    <row r="9" spans="1:6" ht="28">
      <c r="A9" s="179">
        <v>6</v>
      </c>
      <c r="B9" s="193" t="s">
        <v>294</v>
      </c>
      <c r="C9" s="194" t="s">
        <v>13</v>
      </c>
      <c r="D9" s="179">
        <v>19</v>
      </c>
      <c r="E9" s="184"/>
      <c r="F9" s="200">
        <f t="shared" si="0"/>
        <v>0</v>
      </c>
    </row>
    <row r="10" spans="1:6" ht="28">
      <c r="A10" s="179">
        <v>7</v>
      </c>
      <c r="B10" s="193" t="s">
        <v>295</v>
      </c>
      <c r="C10" s="194" t="s">
        <v>13</v>
      </c>
      <c r="D10" s="179">
        <v>14</v>
      </c>
      <c r="E10" s="184"/>
      <c r="F10" s="200">
        <f t="shared" si="0"/>
        <v>0</v>
      </c>
    </row>
    <row r="11" spans="1:6" ht="28">
      <c r="A11" s="179">
        <v>8</v>
      </c>
      <c r="B11" s="193" t="s">
        <v>296</v>
      </c>
      <c r="C11" s="194" t="s">
        <v>13</v>
      </c>
      <c r="D11" s="186">
        <v>25</v>
      </c>
      <c r="E11" s="195"/>
      <c r="F11" s="200">
        <f t="shared" si="0"/>
        <v>0</v>
      </c>
    </row>
    <row r="12" spans="1:6" ht="28">
      <c r="A12" s="179">
        <v>9</v>
      </c>
      <c r="B12" s="193" t="s">
        <v>297</v>
      </c>
      <c r="C12" s="194" t="s">
        <v>13</v>
      </c>
      <c r="D12" s="179">
        <v>9</v>
      </c>
      <c r="E12" s="195"/>
      <c r="F12" s="200">
        <f t="shared" si="0"/>
        <v>0</v>
      </c>
    </row>
    <row r="13" spans="1:6">
      <c r="A13" s="179">
        <v>10</v>
      </c>
      <c r="B13" s="191" t="s">
        <v>298</v>
      </c>
      <c r="C13" s="196" t="s">
        <v>299</v>
      </c>
      <c r="D13" s="179">
        <v>3</v>
      </c>
      <c r="E13" s="197"/>
      <c r="F13" s="200">
        <f t="shared" si="0"/>
        <v>0</v>
      </c>
    </row>
    <row r="14" spans="1:6">
      <c r="A14" s="179">
        <v>11</v>
      </c>
      <c r="B14" s="191" t="s">
        <v>300</v>
      </c>
      <c r="C14" s="196" t="s">
        <v>299</v>
      </c>
      <c r="D14" s="179">
        <v>2</v>
      </c>
      <c r="E14" s="195"/>
      <c r="F14" s="200">
        <f t="shared" si="0"/>
        <v>0</v>
      </c>
    </row>
    <row r="15" spans="1:6">
      <c r="A15" s="179">
        <v>12</v>
      </c>
      <c r="B15" s="193" t="s">
        <v>301</v>
      </c>
      <c r="C15" s="179" t="s">
        <v>302</v>
      </c>
      <c r="D15" s="179">
        <v>1</v>
      </c>
      <c r="E15" s="195"/>
      <c r="F15" s="200">
        <f t="shared" si="0"/>
        <v>0</v>
      </c>
    </row>
    <row r="16" spans="1:6" ht="28">
      <c r="A16" s="179">
        <v>13</v>
      </c>
      <c r="B16" s="193" t="s">
        <v>303</v>
      </c>
      <c r="C16" s="198" t="s">
        <v>14</v>
      </c>
      <c r="D16" s="199">
        <v>0.5</v>
      </c>
      <c r="E16" s="195"/>
      <c r="F16" s="200">
        <f t="shared" si="0"/>
        <v>0</v>
      </c>
    </row>
    <row r="17" spans="1:6">
      <c r="A17" s="179">
        <v>14</v>
      </c>
      <c r="B17" s="193" t="s">
        <v>304</v>
      </c>
      <c r="C17" s="196" t="s">
        <v>302</v>
      </c>
      <c r="D17" s="179">
        <v>1</v>
      </c>
      <c r="E17" s="195"/>
      <c r="F17" s="200">
        <f t="shared" si="0"/>
        <v>0</v>
      </c>
    </row>
    <row r="18" spans="1:6">
      <c r="A18" s="179">
        <v>15</v>
      </c>
      <c r="B18" s="193" t="s">
        <v>305</v>
      </c>
      <c r="C18" s="196" t="s">
        <v>302</v>
      </c>
      <c r="D18" s="179">
        <v>1</v>
      </c>
      <c r="E18" s="195"/>
      <c r="F18" s="200">
        <f t="shared" si="0"/>
        <v>0</v>
      </c>
    </row>
    <row r="19" spans="1:6">
      <c r="A19" s="179">
        <v>16</v>
      </c>
      <c r="B19" s="193" t="s">
        <v>306</v>
      </c>
      <c r="C19" s="196" t="s">
        <v>302</v>
      </c>
      <c r="D19" s="179">
        <v>1</v>
      </c>
      <c r="E19" s="195"/>
      <c r="F19" s="200">
        <f t="shared" si="0"/>
        <v>0</v>
      </c>
    </row>
    <row r="20" spans="1:6">
      <c r="A20" s="179">
        <v>17</v>
      </c>
      <c r="B20" s="193" t="s">
        <v>307</v>
      </c>
      <c r="C20" s="196" t="s">
        <v>6</v>
      </c>
      <c r="D20" s="179">
        <v>2.1</v>
      </c>
      <c r="E20" s="195"/>
      <c r="F20" s="200">
        <f t="shared" si="0"/>
        <v>0</v>
      </c>
    </row>
    <row r="21" spans="1:6" ht="17">
      <c r="A21" s="204"/>
      <c r="B21" s="205" t="s">
        <v>308</v>
      </c>
      <c r="C21" s="204"/>
      <c r="D21" s="204"/>
      <c r="E21" s="206"/>
      <c r="F21" s="207">
        <f>SUM(F4:F20)</f>
        <v>0</v>
      </c>
    </row>
  </sheetData>
  <mergeCells count="1">
    <mergeCell ref="B3:F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DD0CAFB649C52489A6C5DCED8F5E0E2" ma:contentTypeVersion="14" ma:contentTypeDescription="Create a new document." ma:contentTypeScope="" ma:versionID="173d4dafb8cc3ad4b938e43d373b7ea3">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4f1881d1af0ee4198c740a253ec93ef0"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09d82e8-7060-45ce-9c1c-72d34d0ba2cc}"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8AFDEF-7C56-4BE2-ACCF-7919480EE7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945cea-b9ee-429b-bccb-44b0238333c3"/>
    <ds:schemaRef ds:uri="420bf770-b77e-46be-b5dc-b23758150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ED3C15-BD10-498A-8157-DFDFD5DD9BDD}">
  <ds:schemaRefs>
    <ds:schemaRef ds:uri="5b945cea-b9ee-429b-bccb-44b0238333c3"/>
    <ds:schemaRef ds:uri="http://purl.org/dc/terms/"/>
    <ds:schemaRef ds:uri="http://schemas.microsoft.com/office/2006/metadata/properties"/>
    <ds:schemaRef ds:uri="http://www.w3.org/XML/1998/namespace"/>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420bf770-b77e-46be-b5dc-b23758150948"/>
    <ds:schemaRef ds:uri="http://purl.org/dc/dcmitype/"/>
  </ds:schemaRefs>
</ds:datastoreItem>
</file>

<file path=customXml/itemProps3.xml><?xml version="1.0" encoding="utf-8"?>
<ds:datastoreItem xmlns:ds="http://schemas.openxmlformats.org/officeDocument/2006/customXml" ds:itemID="{F15399BC-CD6F-42DC-8AB8-020BBBC2A9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Cover Page</vt:lpstr>
      <vt:lpstr>General on BoQ</vt:lpstr>
      <vt:lpstr>Rikapitulimi </vt:lpstr>
      <vt:lpstr>Punime Ndertimore</vt:lpstr>
      <vt:lpstr>Punime Hidraulike</vt:lpstr>
      <vt:lpstr>Punime Elektrike</vt:lpstr>
      <vt:lpstr>Punime Mekanike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Maja Radosavljevic</cp:lastModifiedBy>
  <cp:revision/>
  <dcterms:created xsi:type="dcterms:W3CDTF">2023-06-14T19:29:55Z</dcterms:created>
  <dcterms:modified xsi:type="dcterms:W3CDTF">2025-08-25T09:14:02Z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